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9720" windowHeight="5100" tabRatio="601" firstSheet="3" activeTab="4"/>
  </bookViews>
  <sheets>
    <sheet name="blad1" sheetId="1" r:id="rId1"/>
    <sheet name="Ställn-höjder" sheetId="2" r:id="rId2"/>
    <sheet name="Startkort" sheetId="3" r:id="rId3"/>
    <sheet name="DAMER" sheetId="4" r:id="rId4"/>
    <sheet name="50-67,5" sheetId="5" r:id="rId5"/>
    <sheet name="75" sheetId="6" r:id="rId6"/>
    <sheet name="82,5" sheetId="7" r:id="rId7"/>
    <sheet name="90" sheetId="8" r:id="rId8"/>
    <sheet name="100" sheetId="9" r:id="rId9"/>
    <sheet name="110" sheetId="10" r:id="rId10"/>
    <sheet name="125" sheetId="11" r:id="rId11"/>
    <sheet name="Senior-SL" sheetId="12" r:id="rId12"/>
    <sheet name="Ung-SL 1" sheetId="13" r:id="rId13"/>
    <sheet name="Ung-SL 2" sheetId="14" r:id="rId14"/>
    <sheet name="Ung-SL 3" sheetId="15" r:id="rId15"/>
    <sheet name="Koefficienter" sheetId="16" r:id="rId16"/>
    <sheet name="Wilks Woman" sheetId="17" r:id="rId17"/>
  </sheets>
  <definedNames>
    <definedName name="Wilksmen">'Koefficienter'!$A$3:$K$168</definedName>
  </definedNames>
  <calcPr fullCalcOnLoad="1"/>
</workbook>
</file>

<file path=xl/sharedStrings.xml><?xml version="1.0" encoding="utf-8"?>
<sst xmlns="http://schemas.openxmlformats.org/spreadsheetml/2006/main" count="1653" uniqueCount="182">
  <si>
    <t>TÄVLINGSPROTOKOLL</t>
  </si>
  <si>
    <t>Arrangör:</t>
  </si>
  <si>
    <t>BÄNKPRESS</t>
  </si>
  <si>
    <t>Adress:</t>
  </si>
  <si>
    <t>Postadress:</t>
  </si>
  <si>
    <t>TÄVLING:</t>
  </si>
  <si>
    <t>Tävl. sekr.</t>
  </si>
  <si>
    <t>Licens</t>
  </si>
  <si>
    <t>Vikt</t>
  </si>
  <si>
    <t>Klass</t>
  </si>
  <si>
    <t>NAMN</t>
  </si>
  <si>
    <t>KLUBB</t>
  </si>
  <si>
    <t>Godk</t>
  </si>
  <si>
    <t>Koeff</t>
  </si>
  <si>
    <t>Plac</t>
  </si>
  <si>
    <t>4:e</t>
  </si>
  <si>
    <t>nummer</t>
  </si>
  <si>
    <t>Överdomare:</t>
  </si>
  <si>
    <t>Sidodomare:</t>
  </si>
  <si>
    <t>Tävlingsledare:</t>
  </si>
  <si>
    <t>Tek. Kontrollant</t>
  </si>
  <si>
    <t>Speaker:</t>
  </si>
  <si>
    <t>Domarbok:</t>
  </si>
  <si>
    <t>SVENSKA STYRKELYFTFÖRBUNDET</t>
  </si>
  <si>
    <t>KNÄBÖJ</t>
  </si>
  <si>
    <t>KB</t>
  </si>
  <si>
    <t>BP</t>
  </si>
  <si>
    <t>KB+BP</t>
  </si>
  <si>
    <t>MARKLYFT</t>
  </si>
  <si>
    <t>ML</t>
  </si>
  <si>
    <t>Total</t>
  </si>
  <si>
    <t>Poäng</t>
  </si>
  <si>
    <t>Smlgt</t>
  </si>
  <si>
    <t>Wilks Formula for Men</t>
  </si>
  <si>
    <t>BWT</t>
  </si>
  <si>
    <t>TK Trossö</t>
  </si>
  <si>
    <t>Ramdala IF</t>
  </si>
  <si>
    <t>Jörgen Almqvist</t>
  </si>
  <si>
    <t>Tävlingsprotokoll sändes till: Svenska Styrkelyftförbundet,Munktellarenan, 63342 Eskilstuna</t>
  </si>
  <si>
    <t>Antal blad:</t>
  </si>
  <si>
    <t>3</t>
  </si>
  <si>
    <t>Henrik Aringer</t>
  </si>
  <si>
    <t>Henrik Leandersson</t>
  </si>
  <si>
    <t>NAMN:</t>
  </si>
  <si>
    <t>KLUBB:</t>
  </si>
  <si>
    <t>BOK NR:</t>
  </si>
  <si>
    <t>VIKT:</t>
  </si>
  <si>
    <t>KLASS:</t>
  </si>
  <si>
    <t>KOEF:</t>
  </si>
  <si>
    <t>LYFT NR:</t>
  </si>
  <si>
    <t>RESULTAT:</t>
  </si>
  <si>
    <t>KNÄBÖJ:</t>
  </si>
  <si>
    <t>BÄNKPRESS:</t>
  </si>
  <si>
    <t>MARKLYFT:</t>
  </si>
  <si>
    <t>SUMMA:</t>
  </si>
  <si>
    <t>POÄNG:</t>
  </si>
  <si>
    <t>X</t>
  </si>
  <si>
    <t>SENIOR</t>
  </si>
  <si>
    <t>SERIEPROTOKOLL</t>
  </si>
  <si>
    <t>JUNIOR</t>
  </si>
  <si>
    <t>VETERAN</t>
  </si>
  <si>
    <t>STYRKELYFT</t>
  </si>
  <si>
    <t>UNGDOM</t>
  </si>
  <si>
    <t>DAMER</t>
  </si>
  <si>
    <t>OMGÅNG</t>
  </si>
  <si>
    <t>DATUM</t>
  </si>
  <si>
    <t>DIV</t>
  </si>
  <si>
    <t>2</t>
  </si>
  <si>
    <t>Licensnummer</t>
  </si>
  <si>
    <t>KROPPS</t>
  </si>
  <si>
    <t>KOEFF.</t>
  </si>
  <si>
    <t>BEN KILO</t>
  </si>
  <si>
    <t>BÄNK KILO</t>
  </si>
  <si>
    <t>MARK KILO</t>
  </si>
  <si>
    <t>Totalt kilo</t>
  </si>
  <si>
    <t>TOTALT POÄNG</t>
  </si>
  <si>
    <t>VIKT</t>
  </si>
  <si>
    <t>SUMMA LAGPOÄNG</t>
  </si>
  <si>
    <t>TÄVLINGSLEDARE</t>
  </si>
  <si>
    <t>BOK NR.</t>
  </si>
  <si>
    <t>Viktklass:</t>
  </si>
  <si>
    <t>Blad:</t>
  </si>
  <si>
    <t>Lagresultat meddelas senast söndag kl 19:00 till</t>
  </si>
  <si>
    <t>Tel : 073-7086233, Fax: 016-134255</t>
  </si>
  <si>
    <t>E-Mail: kansli@styrkelyft.se</t>
  </si>
  <si>
    <t>Namn</t>
  </si>
  <si>
    <t>Klubb</t>
  </si>
  <si>
    <t>Knäböj</t>
  </si>
  <si>
    <t>Bänk</t>
  </si>
  <si>
    <t>Mark</t>
  </si>
  <si>
    <t>Henrik Svedlund</t>
  </si>
  <si>
    <t>Olof Ed</t>
  </si>
  <si>
    <t>Sven Åke Albertsson</t>
  </si>
  <si>
    <t>Andreas Andersson</t>
  </si>
  <si>
    <t>Jonna Olsson</t>
  </si>
  <si>
    <t>Richard Ohlsson</t>
  </si>
  <si>
    <t>Joel Svensson</t>
  </si>
  <si>
    <t>Johan Åberg</t>
  </si>
  <si>
    <t>Jörgen Nilsson</t>
  </si>
  <si>
    <t>Mattias Jansson</t>
  </si>
  <si>
    <t>Jimmy Olsson</t>
  </si>
  <si>
    <t>Anton König</t>
  </si>
  <si>
    <t>Dan Magnusson</t>
  </si>
  <si>
    <t>Mattias Nilsson</t>
  </si>
  <si>
    <t>Oskar Nilsson</t>
  </si>
  <si>
    <t>datum</t>
  </si>
  <si>
    <t>tävling</t>
  </si>
  <si>
    <t>arrangör</t>
  </si>
  <si>
    <t>adress</t>
  </si>
  <si>
    <t>postadress</t>
  </si>
  <si>
    <t>NR</t>
  </si>
  <si>
    <t>Koefficient</t>
  </si>
  <si>
    <t>Wilks Formula for Women</t>
  </si>
  <si>
    <t>1</t>
  </si>
  <si>
    <t>4</t>
  </si>
  <si>
    <t>Datum</t>
  </si>
  <si>
    <t>Ungdomar</t>
  </si>
  <si>
    <t>Summa</t>
  </si>
  <si>
    <t>Omgång</t>
  </si>
  <si>
    <t>TK Trossö Lag 1</t>
  </si>
  <si>
    <t>TK Trossö Lag 2</t>
  </si>
  <si>
    <t>TK Trossö Lag 3</t>
  </si>
  <si>
    <t>Måns Ahlm</t>
  </si>
  <si>
    <t>BÄNK</t>
  </si>
  <si>
    <t>AVLYFT</t>
  </si>
  <si>
    <t>Allsvenska serien Omg 4</t>
  </si>
  <si>
    <t>Maria Eriksson</t>
  </si>
  <si>
    <t>Malmö AK</t>
  </si>
  <si>
    <t>Isak Janineh</t>
  </si>
  <si>
    <t>Patrik Åberg</t>
  </si>
  <si>
    <t>Lunds TK</t>
  </si>
  <si>
    <t>Jörg Jönsson</t>
  </si>
  <si>
    <t>Anders Johansson</t>
  </si>
  <si>
    <t>Saki Papapanagiotou</t>
  </si>
  <si>
    <t>Johan Håkansson</t>
  </si>
  <si>
    <t>Tommy Christianssen</t>
  </si>
  <si>
    <t>Daniel Larsson</t>
  </si>
  <si>
    <t>Isak Berneheim</t>
  </si>
  <si>
    <t>Ystad KK</t>
  </si>
  <si>
    <t>Niklas Stjärnhäll</t>
  </si>
  <si>
    <t>Sven-Åke Albertsson</t>
  </si>
  <si>
    <t>Jonas Andersson</t>
  </si>
  <si>
    <t>Mikael Assarsson</t>
  </si>
  <si>
    <t>Viktor Akoral</t>
  </si>
  <si>
    <t>Martin Shoabi</t>
  </si>
  <si>
    <t>Jesper Persson</t>
  </si>
  <si>
    <t>Andree Olsson</t>
  </si>
  <si>
    <t>Anders Mattsson</t>
  </si>
  <si>
    <t>Anton Kortz</t>
  </si>
  <si>
    <t>Mats Nilsson</t>
  </si>
  <si>
    <t>Rickard Fredriksson</t>
  </si>
  <si>
    <t>Bo Larsson</t>
  </si>
  <si>
    <t>Axel Kjellman</t>
  </si>
  <si>
    <t>Kjell Fransson</t>
  </si>
  <si>
    <t>Anders Andersson</t>
  </si>
  <si>
    <t>Svalöv AC</t>
  </si>
  <si>
    <t>Sivert Jörgensen</t>
  </si>
  <si>
    <t>HAK Greppet</t>
  </si>
  <si>
    <t>Tony Eriksson</t>
  </si>
  <si>
    <t>Tony Ekblad</t>
  </si>
  <si>
    <t>Fredrik Bergqvist</t>
  </si>
  <si>
    <t>Johan Larsson</t>
  </si>
  <si>
    <t>Patrik Andersson</t>
  </si>
  <si>
    <t>Conny Olsson</t>
  </si>
  <si>
    <t>Andreas Ackenstedt</t>
  </si>
  <si>
    <t>Höllvikens AC</t>
  </si>
  <si>
    <t>Protokoll -67,5</t>
  </si>
  <si>
    <t>Protokoll 75</t>
  </si>
  <si>
    <t>Protokoll 82,5</t>
  </si>
  <si>
    <t>Protokoll 90</t>
  </si>
  <si>
    <t>Protokoll 100</t>
  </si>
  <si>
    <t>Protokoll 110</t>
  </si>
  <si>
    <t>Protokoll DAMER</t>
  </si>
  <si>
    <t>Protokoll 125</t>
  </si>
  <si>
    <t>c/o Koistinen, Skepparegatan 32</t>
  </si>
  <si>
    <t>371 35 Karlskrona</t>
  </si>
  <si>
    <t>8</t>
  </si>
  <si>
    <t>7</t>
  </si>
  <si>
    <t>6</t>
  </si>
  <si>
    <t>5</t>
  </si>
  <si>
    <t>x</t>
  </si>
  <si>
    <t>-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</si>
</sst>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"/>
    <numFmt numFmtId="166" formatCode="0.000"/>
    <numFmt numFmtId="167" formatCode="#,##0.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4"/>
      <color indexed="12"/>
      <name val="Arial"/>
      <family val="2"/>
    </font>
    <font>
      <u val="single"/>
      <sz val="7"/>
      <color indexed="12"/>
      <name val="Arial"/>
      <family val="0"/>
    </font>
    <font>
      <u val="single"/>
      <sz val="6.5"/>
      <color indexed="36"/>
      <name val="Arial"/>
      <family val="0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u val="single"/>
      <sz val="14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165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9" xfId="0" applyNumberFormat="1" applyBorder="1" applyAlignment="1" applyProtection="1">
      <alignment horizontal="center"/>
      <protection/>
    </xf>
    <xf numFmtId="164" fontId="1" fillId="0" borderId="9" xfId="0" applyNumberFormat="1" applyFont="1" applyBorder="1" applyAlignment="1" applyProtection="1">
      <alignment horizontal="center"/>
      <protection/>
    </xf>
    <xf numFmtId="164" fontId="0" fillId="0" borderId="9" xfId="0" applyNumberFormat="1" applyBorder="1" applyAlignment="1" applyProtection="1">
      <alignment horizontal="center"/>
      <protection locked="0"/>
    </xf>
    <xf numFmtId="165" fontId="0" fillId="0" borderId="9" xfId="0" applyNumberForma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49" fontId="0" fillId="0" borderId="10" xfId="0" applyNumberFormat="1" applyBorder="1" applyAlignment="1">
      <alignment horizontal="left"/>
    </xf>
    <xf numFmtId="49" fontId="1" fillId="0" borderId="0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>
      <alignment horizontal="left"/>
    </xf>
    <xf numFmtId="49" fontId="0" fillId="0" borderId="7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164" fontId="0" fillId="0" borderId="0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165" fontId="0" fillId="0" borderId="0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/>
    </xf>
    <xf numFmtId="0" fontId="1" fillId="0" borderId="18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0" fillId="0" borderId="12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1" fillId="0" borderId="1" xfId="0" applyNumberFormat="1" applyFont="1" applyBorder="1" applyAlignment="1" applyProtection="1">
      <alignment horizontal="left"/>
      <protection locked="0"/>
    </xf>
    <xf numFmtId="0" fontId="1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0" fillId="0" borderId="7" xfId="0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0" xfId="16" applyFont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11" fillId="0" borderId="20" xfId="0" applyFont="1" applyBorder="1" applyAlignment="1">
      <alignment/>
    </xf>
    <xf numFmtId="0" fontId="0" fillId="0" borderId="20" xfId="0" applyBorder="1" applyAlignment="1">
      <alignment/>
    </xf>
    <xf numFmtId="0" fontId="1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13" fillId="0" borderId="9" xfId="0" applyFont="1" applyBorder="1" applyAlignment="1">
      <alignment horizontal="center"/>
    </xf>
    <xf numFmtId="49" fontId="0" fillId="0" borderId="9" xfId="0" applyNumberForma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65" fontId="0" fillId="0" borderId="0" xfId="0" applyNumberForma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3" xfId="0" applyBorder="1" applyAlignment="1">
      <alignment horizontal="center"/>
    </xf>
    <xf numFmtId="165" fontId="0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  <protection locked="0"/>
    </xf>
    <xf numFmtId="164" fontId="5" fillId="0" borderId="7" xfId="0" applyNumberFormat="1" applyFont="1" applyBorder="1" applyAlignment="1" applyProtection="1">
      <alignment horizontal="center"/>
      <protection locked="0"/>
    </xf>
    <xf numFmtId="164" fontId="5" fillId="0" borderId="2" xfId="0" applyNumberFormat="1" applyFont="1" applyBorder="1" applyAlignment="1" applyProtection="1">
      <alignment horizontal="center"/>
      <protection locked="0"/>
    </xf>
    <xf numFmtId="165" fontId="5" fillId="0" borderId="9" xfId="0" applyNumberFormat="1" applyFont="1" applyBorder="1" applyAlignment="1" applyProtection="1">
      <alignment horizontal="center"/>
      <protection locked="0"/>
    </xf>
    <xf numFmtId="164" fontId="4" fillId="0" borderId="27" xfId="0" applyNumberFormat="1" applyFont="1" applyBorder="1" applyAlignment="1" applyProtection="1">
      <alignment horizontal="center"/>
      <protection/>
    </xf>
    <xf numFmtId="164" fontId="5" fillId="0" borderId="2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164" fontId="5" fillId="0" borderId="0" xfId="0" applyNumberFormat="1" applyFont="1" applyBorder="1" applyAlignment="1" applyProtection="1">
      <alignment horizontal="left"/>
      <protection locked="0"/>
    </xf>
    <xf numFmtId="164" fontId="5" fillId="0" borderId="0" xfId="0" applyNumberFormat="1" applyFont="1" applyBorder="1" applyAlignment="1" applyProtection="1">
      <alignment horizontal="center"/>
      <protection locked="0"/>
    </xf>
    <xf numFmtId="164" fontId="5" fillId="0" borderId="11" xfId="0" applyNumberFormat="1" applyFont="1" applyBorder="1" applyAlignment="1" applyProtection="1">
      <alignment horizontal="center"/>
      <protection locked="0"/>
    </xf>
    <xf numFmtId="164" fontId="5" fillId="0" borderId="9" xfId="0" applyNumberFormat="1" applyFont="1" applyBorder="1" applyAlignment="1" applyProtection="1">
      <alignment horizontal="center"/>
      <protection locked="0"/>
    </xf>
    <xf numFmtId="164" fontId="4" fillId="0" borderId="9" xfId="0" applyNumberFormat="1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164" fontId="5" fillId="0" borderId="20" xfId="0" applyNumberFormat="1" applyFont="1" applyBorder="1" applyAlignment="1" applyProtection="1">
      <alignment horizontal="center"/>
      <protection locked="0"/>
    </xf>
    <xf numFmtId="164" fontId="5" fillId="0" borderId="12" xfId="0" applyNumberFormat="1" applyFont="1" applyBorder="1" applyAlignment="1" applyProtection="1">
      <alignment horizontal="center"/>
      <protection locked="0"/>
    </xf>
    <xf numFmtId="164" fontId="0" fillId="0" borderId="20" xfId="0" applyNumberFormat="1" applyBorder="1" applyAlignment="1" applyProtection="1">
      <alignment horizontal="center"/>
      <protection/>
    </xf>
    <xf numFmtId="164" fontId="0" fillId="0" borderId="19" xfId="0" applyNumberFormat="1" applyFont="1" applyBorder="1" applyAlignment="1" applyProtection="1">
      <alignment horizontal="left"/>
      <protection/>
    </xf>
    <xf numFmtId="164" fontId="11" fillId="0" borderId="2" xfId="0" applyNumberFormat="1" applyFont="1" applyBorder="1" applyAlignment="1" applyProtection="1">
      <alignment horizontal="center"/>
      <protection/>
    </xf>
    <xf numFmtId="164" fontId="0" fillId="0" borderId="1" xfId="0" applyNumberFormat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Font="1" applyBorder="1" applyAlignment="1" applyProtection="1">
      <alignment horizontal="center"/>
      <protection/>
    </xf>
    <xf numFmtId="164" fontId="0" fillId="0" borderId="1" xfId="0" applyNumberFormat="1" applyBorder="1" applyAlignment="1" applyProtection="1">
      <alignment horizontal="center"/>
      <protection/>
    </xf>
    <xf numFmtId="0" fontId="6" fillId="0" borderId="0" xfId="0" applyFont="1" applyBorder="1" applyAlignment="1">
      <alignment horizontal="left"/>
    </xf>
    <xf numFmtId="165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165" fontId="0" fillId="0" borderId="0" xfId="0" applyNumberForma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165" fontId="0" fillId="0" borderId="0" xfId="0" applyNumberFormat="1" applyBorder="1" applyAlignment="1">
      <alignment/>
    </xf>
    <xf numFmtId="49" fontId="1" fillId="0" borderId="1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7" fillId="0" borderId="0" xfId="16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NumberFormat="1" applyFont="1" applyBorder="1" applyAlignment="1" applyProtection="1">
      <alignment horizontal="left"/>
      <protection locked="0"/>
    </xf>
    <xf numFmtId="14" fontId="0" fillId="0" borderId="1" xfId="0" applyNumberFormat="1" applyFont="1" applyBorder="1" applyAlignment="1">
      <alignment horizontal="left"/>
    </xf>
    <xf numFmtId="49" fontId="15" fillId="0" borderId="1" xfId="0" applyNumberFormat="1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65" fontId="0" fillId="0" borderId="9" xfId="0" applyNumberFormat="1" applyFont="1" applyBorder="1" applyAlignment="1" applyProtection="1">
      <alignment horizontal="center"/>
      <protection locked="0"/>
    </xf>
    <xf numFmtId="165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/>
    </xf>
    <xf numFmtId="0" fontId="7" fillId="0" borderId="0" xfId="0" applyFont="1" applyAlignment="1">
      <alignment/>
    </xf>
    <xf numFmtId="2" fontId="7" fillId="0" borderId="1" xfId="0" applyNumberFormat="1" applyFont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" fontId="1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left"/>
    </xf>
    <xf numFmtId="0" fontId="5" fillId="0" borderId="1" xfId="0" applyFont="1" applyFill="1" applyBorder="1" applyAlignment="1">
      <alignment/>
    </xf>
    <xf numFmtId="2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5" fillId="0" borderId="20" xfId="0" applyNumberFormat="1" applyFont="1" applyBorder="1" applyAlignment="1" applyProtection="1">
      <alignment horizontal="left"/>
      <protection locked="0"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64" fontId="7" fillId="0" borderId="0" xfId="0" applyNumberFormat="1" applyFont="1" applyAlignment="1">
      <alignment/>
    </xf>
    <xf numFmtId="164" fontId="7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31" xfId="0" applyBorder="1" applyAlignment="1">
      <alignment/>
    </xf>
    <xf numFmtId="14" fontId="0" fillId="0" borderId="30" xfId="0" applyNumberFormat="1" applyBorder="1" applyAlignment="1">
      <alignment horizontal="left"/>
    </xf>
    <xf numFmtId="0" fontId="0" fillId="0" borderId="30" xfId="0" applyFont="1" applyBorder="1" applyAlignment="1">
      <alignment/>
    </xf>
    <xf numFmtId="0" fontId="0" fillId="0" borderId="30" xfId="0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20" xfId="0" applyFont="1" applyBorder="1" applyAlignment="1">
      <alignment/>
    </xf>
    <xf numFmtId="2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165" fontId="7" fillId="0" borderId="9" xfId="0" applyNumberFormat="1" applyFont="1" applyBorder="1" applyAlignment="1" applyProtection="1">
      <alignment horizontal="center"/>
      <protection locked="0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" fillId="0" borderId="35" xfId="0" applyFont="1" applyBorder="1" applyAlignment="1">
      <alignment/>
    </xf>
    <xf numFmtId="0" fontId="0" fillId="0" borderId="36" xfId="0" applyBorder="1" applyAlignment="1">
      <alignment/>
    </xf>
    <xf numFmtId="2" fontId="7" fillId="0" borderId="0" xfId="0" applyNumberFormat="1" applyFont="1" applyAlignment="1">
      <alignment/>
    </xf>
    <xf numFmtId="164" fontId="12" fillId="0" borderId="9" xfId="0" applyNumberFormat="1" applyFont="1" applyBorder="1" applyAlignment="1" applyProtection="1">
      <alignment horizontal="center"/>
      <protection locked="0"/>
    </xf>
    <xf numFmtId="0" fontId="11" fillId="0" borderId="20" xfId="0" applyFont="1" applyFill="1" applyBorder="1" applyAlignment="1">
      <alignment horizontal="left"/>
    </xf>
    <xf numFmtId="0" fontId="11" fillId="0" borderId="2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7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37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165" fontId="0" fillId="0" borderId="14" xfId="0" applyNumberFormat="1" applyFon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4" fontId="1" fillId="0" borderId="15" xfId="0" applyNumberFormat="1" applyFont="1" applyBorder="1" applyAlignment="1" applyProtection="1">
      <alignment horizontal="center"/>
      <protection/>
    </xf>
    <xf numFmtId="0" fontId="11" fillId="0" borderId="20" xfId="0" applyFont="1" applyBorder="1" applyAlignment="1" applyProtection="1">
      <alignment horizontal="center"/>
      <protection locked="0"/>
    </xf>
    <xf numFmtId="0" fontId="5" fillId="0" borderId="38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9" xfId="0" applyFont="1" applyBorder="1" applyAlignment="1">
      <alignment/>
    </xf>
    <xf numFmtId="0" fontId="11" fillId="0" borderId="11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11" fillId="0" borderId="22" xfId="0" applyFont="1" applyFill="1" applyBorder="1" applyAlignment="1">
      <alignment/>
    </xf>
    <xf numFmtId="2" fontId="7" fillId="0" borderId="9" xfId="0" applyNumberFormat="1" applyFont="1" applyBorder="1" applyAlignment="1">
      <alignment/>
    </xf>
    <xf numFmtId="0" fontId="7" fillId="0" borderId="9" xfId="0" applyFont="1" applyBorder="1" applyAlignment="1">
      <alignment/>
    </xf>
    <xf numFmtId="2" fontId="7" fillId="0" borderId="9" xfId="0" applyNumberFormat="1" applyFont="1" applyFill="1" applyBorder="1" applyAlignment="1">
      <alignment horizontal="right"/>
    </xf>
    <xf numFmtId="0" fontId="7" fillId="0" borderId="9" xfId="0" applyFont="1" applyFill="1" applyBorder="1" applyAlignment="1">
      <alignment/>
    </xf>
    <xf numFmtId="2" fontId="7" fillId="0" borderId="9" xfId="0" applyNumberFormat="1" applyFont="1" applyBorder="1" applyAlignment="1">
      <alignment horizontal="center"/>
    </xf>
    <xf numFmtId="2" fontId="7" fillId="0" borderId="9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164" fontId="0" fillId="0" borderId="0" xfId="0" applyNumberForma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left"/>
    </xf>
    <xf numFmtId="1" fontId="0" fillId="0" borderId="1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1" fontId="1" fillId="0" borderId="8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9" xfId="0" applyNumberFormat="1" applyBorder="1" applyAlignment="1" applyProtection="1">
      <alignment horizontal="center"/>
      <protection locked="0"/>
    </xf>
    <xf numFmtId="1" fontId="0" fillId="0" borderId="9" xfId="0" applyNumberFormat="1" applyBorder="1" applyAlignment="1">
      <alignment horizontal="center"/>
    </xf>
    <xf numFmtId="1" fontId="0" fillId="0" borderId="9" xfId="0" applyNumberFormat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44"/>
  <sheetViews>
    <sheetView workbookViewId="0" topLeftCell="E79">
      <selection activeCell="K106" sqref="K106"/>
    </sheetView>
  </sheetViews>
  <sheetFormatPr defaultColWidth="9.140625" defaultRowHeight="12.75"/>
  <cols>
    <col min="3" max="3" width="20.421875" style="0" bestFit="1" customWidth="1"/>
    <col min="4" max="4" width="17.8515625" style="0" customWidth="1"/>
    <col min="5" max="5" width="6.421875" style="0" customWidth="1"/>
    <col min="6" max="6" width="7.421875" style="0" bestFit="1" customWidth="1"/>
    <col min="7" max="7" width="5.57421875" style="0" bestFit="1" customWidth="1"/>
    <col min="8" max="8" width="5.421875" style="0" bestFit="1" customWidth="1"/>
    <col min="9" max="9" width="5.421875" style="0" customWidth="1"/>
    <col min="10" max="10" width="10.140625" style="1" customWidth="1"/>
    <col min="11" max="11" width="28.00390625" style="0" bestFit="1" customWidth="1"/>
    <col min="12" max="12" width="13.28125" style="272" bestFit="1" customWidth="1"/>
    <col min="13" max="13" width="7.421875" style="197" customWidth="1"/>
    <col min="14" max="14" width="11.00390625" style="0" customWidth="1"/>
    <col min="15" max="15" width="8.28125" style="0" bestFit="1" customWidth="1"/>
    <col min="16" max="16" width="7.7109375" style="0" customWidth="1"/>
    <col min="17" max="17" width="9.140625" style="197" customWidth="1"/>
  </cols>
  <sheetData>
    <row r="1" ht="15" thickBot="1"/>
    <row r="2" spans="1:11" ht="14.25">
      <c r="A2" s="232"/>
      <c r="B2" s="233"/>
      <c r="C2" s="233"/>
      <c r="D2" s="234" t="s">
        <v>172</v>
      </c>
      <c r="E2" s="233"/>
      <c r="F2" s="233"/>
      <c r="G2" s="233"/>
      <c r="H2" s="233"/>
      <c r="I2" s="235"/>
      <c r="J2" s="273"/>
      <c r="K2" s="214"/>
    </row>
    <row r="3" spans="1:14" ht="14.25">
      <c r="A3" s="215"/>
      <c r="B3" s="191" t="s">
        <v>7</v>
      </c>
      <c r="C3" s="191" t="s">
        <v>85</v>
      </c>
      <c r="D3" s="191" t="s">
        <v>86</v>
      </c>
      <c r="E3" s="191" t="s">
        <v>8</v>
      </c>
      <c r="F3" s="191" t="s">
        <v>87</v>
      </c>
      <c r="G3" s="191" t="s">
        <v>88</v>
      </c>
      <c r="H3" s="191" t="s">
        <v>89</v>
      </c>
      <c r="I3" s="216"/>
      <c r="J3" s="274" t="s">
        <v>105</v>
      </c>
      <c r="K3" s="220">
        <v>39004</v>
      </c>
      <c r="M3" s="177"/>
      <c r="N3" s="36"/>
    </row>
    <row r="4" spans="1:14" ht="14.25">
      <c r="A4" s="215">
        <v>1</v>
      </c>
      <c r="B4" s="80">
        <v>610316</v>
      </c>
      <c r="C4" s="84" t="s">
        <v>126</v>
      </c>
      <c r="D4" s="272" t="s">
        <v>127</v>
      </c>
      <c r="E4" s="206">
        <v>55.1</v>
      </c>
      <c r="F4" s="36">
        <v>140</v>
      </c>
      <c r="G4" s="36">
        <v>90</v>
      </c>
      <c r="H4" s="36">
        <v>140</v>
      </c>
      <c r="I4" s="216"/>
      <c r="J4" s="274" t="s">
        <v>106</v>
      </c>
      <c r="K4" s="221" t="s">
        <v>125</v>
      </c>
      <c r="M4" s="177"/>
      <c r="N4" s="36"/>
    </row>
    <row r="5" spans="1:14" ht="14.25">
      <c r="A5" s="215">
        <v>2</v>
      </c>
      <c r="B5" s="176"/>
      <c r="C5" s="176"/>
      <c r="D5" s="84"/>
      <c r="E5" s="206"/>
      <c r="F5" s="36"/>
      <c r="G5" s="36"/>
      <c r="H5" s="36"/>
      <c r="I5" s="216"/>
      <c r="J5" s="274" t="s">
        <v>107</v>
      </c>
      <c r="K5" s="216" t="s">
        <v>35</v>
      </c>
      <c r="M5" s="177"/>
      <c r="N5" s="36"/>
    </row>
    <row r="6" spans="1:14" ht="14.25">
      <c r="A6" s="215">
        <v>3</v>
      </c>
      <c r="B6" s="275">
        <v>880309</v>
      </c>
      <c r="C6" s="176" t="s">
        <v>94</v>
      </c>
      <c r="D6" s="80" t="s">
        <v>35</v>
      </c>
      <c r="E6" s="206">
        <v>73.05</v>
      </c>
      <c r="F6" s="36">
        <v>140</v>
      </c>
      <c r="G6" s="36">
        <v>50</v>
      </c>
      <c r="H6" s="36">
        <v>140</v>
      </c>
      <c r="I6" s="216"/>
      <c r="J6" s="274" t="s">
        <v>108</v>
      </c>
      <c r="K6" s="216" t="s">
        <v>174</v>
      </c>
      <c r="M6" s="176"/>
      <c r="N6" s="36"/>
    </row>
    <row r="7" spans="1:14" ht="14.25">
      <c r="A7" s="215">
        <v>4</v>
      </c>
      <c r="B7" s="176"/>
      <c r="C7" s="176"/>
      <c r="D7" s="84"/>
      <c r="E7" s="206"/>
      <c r="F7" s="36"/>
      <c r="G7" s="36"/>
      <c r="H7" s="36"/>
      <c r="I7" s="216"/>
      <c r="J7" s="274" t="s">
        <v>109</v>
      </c>
      <c r="K7" s="216" t="s">
        <v>175</v>
      </c>
      <c r="M7" s="176"/>
      <c r="N7" s="36"/>
    </row>
    <row r="8" spans="1:14" ht="14.25">
      <c r="A8" s="215">
        <v>5</v>
      </c>
      <c r="B8" s="176"/>
      <c r="C8" s="176"/>
      <c r="D8" s="84"/>
      <c r="E8" s="84"/>
      <c r="F8" s="36"/>
      <c r="G8" s="36"/>
      <c r="H8" s="36"/>
      <c r="I8" s="216"/>
      <c r="J8" s="274" t="s">
        <v>118</v>
      </c>
      <c r="K8" s="222">
        <v>4</v>
      </c>
      <c r="M8" s="176"/>
      <c r="N8" s="36"/>
    </row>
    <row r="9" spans="1:11" ht="15" thickBot="1">
      <c r="A9" s="215">
        <v>6</v>
      </c>
      <c r="B9" s="176"/>
      <c r="C9" s="176"/>
      <c r="D9" s="84"/>
      <c r="E9" s="206"/>
      <c r="F9" s="36"/>
      <c r="G9" s="36"/>
      <c r="H9" s="36"/>
      <c r="I9" s="216"/>
      <c r="J9" s="126"/>
      <c r="K9" s="219"/>
    </row>
    <row r="10" spans="1:11" ht="15">
      <c r="A10" s="215">
        <v>7</v>
      </c>
      <c r="B10" s="176"/>
      <c r="C10" s="177"/>
      <c r="D10" s="84"/>
      <c r="E10" s="176"/>
      <c r="F10" s="36"/>
      <c r="G10" s="36"/>
      <c r="H10" s="36"/>
      <c r="I10" s="216"/>
      <c r="K10" s="224" t="s">
        <v>61</v>
      </c>
    </row>
    <row r="11" spans="1:14" ht="14.25">
      <c r="A11" s="215">
        <v>8</v>
      </c>
      <c r="B11" s="176"/>
      <c r="C11" s="177"/>
      <c r="D11" s="84"/>
      <c r="E11" s="207"/>
      <c r="F11" s="36"/>
      <c r="G11" s="36"/>
      <c r="H11" s="36"/>
      <c r="I11" s="216"/>
      <c r="K11" s="194" t="s">
        <v>116</v>
      </c>
      <c r="M11" s="177"/>
      <c r="N11" s="36"/>
    </row>
    <row r="12" spans="1:16" ht="15">
      <c r="A12" s="215">
        <v>9</v>
      </c>
      <c r="B12" s="176"/>
      <c r="C12" s="177"/>
      <c r="D12" s="84"/>
      <c r="E12" s="84"/>
      <c r="F12" s="36"/>
      <c r="G12" s="36"/>
      <c r="H12" s="36"/>
      <c r="I12" s="216"/>
      <c r="J12" s="194" t="s">
        <v>110</v>
      </c>
      <c r="K12" s="180" t="s">
        <v>85</v>
      </c>
      <c r="L12" s="224" t="s">
        <v>86</v>
      </c>
      <c r="M12" s="209" t="s">
        <v>8</v>
      </c>
      <c r="N12" s="180" t="s">
        <v>111</v>
      </c>
      <c r="O12" s="191" t="s">
        <v>117</v>
      </c>
      <c r="P12" s="190" t="s">
        <v>31</v>
      </c>
    </row>
    <row r="13" spans="1:16" ht="14.25">
      <c r="A13" s="215">
        <v>10</v>
      </c>
      <c r="B13" s="176"/>
      <c r="C13" s="177"/>
      <c r="D13" s="197"/>
      <c r="E13" s="211"/>
      <c r="F13" s="36"/>
      <c r="G13" s="36"/>
      <c r="H13" s="36"/>
      <c r="I13" s="36"/>
      <c r="J13" s="80">
        <v>610316</v>
      </c>
      <c r="K13" s="84" t="s">
        <v>126</v>
      </c>
      <c r="L13" s="272" t="s">
        <v>127</v>
      </c>
      <c r="M13" s="258"/>
      <c r="N13" s="192">
        <f>IF(M13&lt;&gt;0,VLOOKUP(INT(M13),Wilksmen,(M13-INT(M13))*10+2),0)</f>
        <v>0</v>
      </c>
      <c r="O13" s="211"/>
      <c r="P13" s="213">
        <f>SUM(N13*O13)</f>
        <v>0</v>
      </c>
    </row>
    <row r="14" spans="1:16" ht="14.25">
      <c r="A14" s="215">
        <v>11</v>
      </c>
      <c r="B14" s="197"/>
      <c r="C14" s="177"/>
      <c r="D14" s="197"/>
      <c r="E14" s="197"/>
      <c r="F14" s="36"/>
      <c r="G14" s="36"/>
      <c r="H14" s="36"/>
      <c r="I14" s="36"/>
      <c r="J14" s="275"/>
      <c r="K14" s="177"/>
      <c r="L14" s="80"/>
      <c r="M14" s="258"/>
      <c r="N14" s="192">
        <f aca="true" t="shared" si="0" ref="N14:N34">IF(M14&lt;&gt;0,VLOOKUP(INT(M14),Wilksmen,(M14-INT(M14))*10+2),0)</f>
        <v>0</v>
      </c>
      <c r="O14" s="197"/>
      <c r="P14" s="213">
        <f aca="true" t="shared" si="1" ref="P14:P34">SUM(N14*O14)</f>
        <v>0</v>
      </c>
    </row>
    <row r="15" spans="1:16" ht="14.25">
      <c r="A15" s="215">
        <v>12</v>
      </c>
      <c r="B15" s="197"/>
      <c r="C15" s="177"/>
      <c r="D15" s="197"/>
      <c r="E15" s="197"/>
      <c r="F15" s="36"/>
      <c r="G15" s="36"/>
      <c r="H15" s="36"/>
      <c r="I15" s="36"/>
      <c r="J15" s="275">
        <v>880309</v>
      </c>
      <c r="K15" s="176" t="s">
        <v>94</v>
      </c>
      <c r="L15" s="80" t="s">
        <v>35</v>
      </c>
      <c r="M15" s="258">
        <v>73.05</v>
      </c>
      <c r="N15" s="192">
        <f t="shared" si="0"/>
        <v>0.7264</v>
      </c>
      <c r="O15" s="211">
        <v>352.5</v>
      </c>
      <c r="P15" s="213">
        <f t="shared" si="1"/>
        <v>256.05600000000004</v>
      </c>
    </row>
    <row r="16" spans="1:16" ht="14.25">
      <c r="A16" s="215">
        <v>13</v>
      </c>
      <c r="C16" s="197"/>
      <c r="D16" s="197"/>
      <c r="E16" s="197"/>
      <c r="F16" s="36"/>
      <c r="G16" s="36"/>
      <c r="H16" s="36"/>
      <c r="I16" s="36"/>
      <c r="J16" s="275"/>
      <c r="K16" s="176"/>
      <c r="L16" s="80"/>
      <c r="M16" s="259"/>
      <c r="N16" s="192">
        <f t="shared" si="0"/>
        <v>0</v>
      </c>
      <c r="O16" s="211"/>
      <c r="P16" s="213">
        <f t="shared" si="1"/>
        <v>0</v>
      </c>
    </row>
    <row r="17" spans="1:16" ht="14.25">
      <c r="A17" s="215">
        <v>14</v>
      </c>
      <c r="B17" s="36"/>
      <c r="C17" s="36"/>
      <c r="D17" s="36"/>
      <c r="E17" s="36"/>
      <c r="F17" s="36"/>
      <c r="G17" s="36"/>
      <c r="H17" s="36"/>
      <c r="I17" s="36"/>
      <c r="J17" s="272">
        <v>900730</v>
      </c>
      <c r="K17" s="197" t="s">
        <v>91</v>
      </c>
      <c r="L17" s="272" t="s">
        <v>35</v>
      </c>
      <c r="M17" s="259"/>
      <c r="N17" s="192">
        <f t="shared" si="0"/>
        <v>0</v>
      </c>
      <c r="O17" s="211"/>
      <c r="P17" s="213">
        <f>SUM(N17*O17)</f>
        <v>0</v>
      </c>
    </row>
    <row r="18" spans="1:16" ht="14.25">
      <c r="A18" s="215">
        <v>15</v>
      </c>
      <c r="B18" s="36"/>
      <c r="C18" s="36"/>
      <c r="D18" s="36"/>
      <c r="E18" s="36"/>
      <c r="F18" s="36"/>
      <c r="G18" s="36"/>
      <c r="H18" s="36"/>
      <c r="I18" s="36"/>
      <c r="J18" s="272">
        <v>920320</v>
      </c>
      <c r="K18" s="197" t="s">
        <v>122</v>
      </c>
      <c r="L18" s="272" t="s">
        <v>35</v>
      </c>
      <c r="M18" s="258">
        <v>49.95</v>
      </c>
      <c r="N18" s="192">
        <f t="shared" si="0"/>
        <v>1.0254</v>
      </c>
      <c r="O18" s="211">
        <v>265</v>
      </c>
      <c r="P18" s="213">
        <f t="shared" si="1"/>
        <v>271.73100000000005</v>
      </c>
    </row>
    <row r="19" spans="1:16" ht="14.25">
      <c r="A19" s="230"/>
      <c r="B19" s="196"/>
      <c r="C19" s="196"/>
      <c r="D19" s="196" t="s">
        <v>166</v>
      </c>
      <c r="E19" s="196"/>
      <c r="F19" s="196"/>
      <c r="G19" s="196"/>
      <c r="H19" s="196"/>
      <c r="I19" s="11"/>
      <c r="J19" s="275">
        <v>60</v>
      </c>
      <c r="K19" s="177"/>
      <c r="L19" s="80"/>
      <c r="M19" s="260"/>
      <c r="N19" s="192">
        <f t="shared" si="0"/>
        <v>0</v>
      </c>
      <c r="O19" s="211"/>
      <c r="P19" s="213">
        <f t="shared" si="1"/>
        <v>0</v>
      </c>
    </row>
    <row r="20" spans="1:16" ht="14.25">
      <c r="A20" s="215"/>
      <c r="B20" s="191" t="s">
        <v>7</v>
      </c>
      <c r="C20" s="191" t="s">
        <v>85</v>
      </c>
      <c r="D20" s="191" t="s">
        <v>86</v>
      </c>
      <c r="E20" s="191" t="s">
        <v>8</v>
      </c>
      <c r="F20" s="191" t="s">
        <v>87</v>
      </c>
      <c r="G20" s="191" t="s">
        <v>88</v>
      </c>
      <c r="H20" s="191" t="s">
        <v>89</v>
      </c>
      <c r="I20" s="36"/>
      <c r="J20" s="272">
        <v>890123</v>
      </c>
      <c r="K20" s="197" t="s">
        <v>128</v>
      </c>
      <c r="L20" s="272" t="s">
        <v>127</v>
      </c>
      <c r="M20" s="261"/>
      <c r="N20" s="192">
        <f t="shared" si="0"/>
        <v>0</v>
      </c>
      <c r="O20" s="197"/>
      <c r="P20" s="213">
        <f t="shared" si="1"/>
        <v>0</v>
      </c>
    </row>
    <row r="21" spans="1:16" ht="14.25">
      <c r="A21" s="215">
        <v>1</v>
      </c>
      <c r="B21" s="272"/>
      <c r="C21" s="197"/>
      <c r="D21" s="272"/>
      <c r="E21" s="206"/>
      <c r="F21" s="36"/>
      <c r="G21" s="36"/>
      <c r="H21" s="36"/>
      <c r="I21" s="36"/>
      <c r="J21" s="272">
        <v>890424</v>
      </c>
      <c r="K21" s="197" t="s">
        <v>129</v>
      </c>
      <c r="L21" s="272" t="s">
        <v>130</v>
      </c>
      <c r="M21" s="258"/>
      <c r="N21" s="192">
        <f t="shared" si="0"/>
        <v>0</v>
      </c>
      <c r="O21" s="197"/>
      <c r="P21" s="213">
        <f t="shared" si="1"/>
        <v>0</v>
      </c>
    </row>
    <row r="22" spans="1:16" ht="14.25">
      <c r="A22" s="215">
        <v>2</v>
      </c>
      <c r="B22" s="272">
        <v>920320</v>
      </c>
      <c r="C22" s="197" t="s">
        <v>122</v>
      </c>
      <c r="D22" s="272" t="s">
        <v>35</v>
      </c>
      <c r="E22" s="84">
        <v>49.95</v>
      </c>
      <c r="F22" s="36">
        <v>70</v>
      </c>
      <c r="G22" s="36">
        <v>40</v>
      </c>
      <c r="H22" s="36">
        <v>100</v>
      </c>
      <c r="I22" s="36"/>
      <c r="J22" s="80"/>
      <c r="K22" s="177"/>
      <c r="L22" s="80"/>
      <c r="M22" s="199"/>
      <c r="N22" s="192">
        <f t="shared" si="0"/>
        <v>0</v>
      </c>
      <c r="O22" s="197"/>
      <c r="P22" s="213">
        <f t="shared" si="1"/>
        <v>0</v>
      </c>
    </row>
    <row r="23" spans="1:16" ht="14.25">
      <c r="A23" s="215">
        <v>3</v>
      </c>
      <c r="B23" s="176"/>
      <c r="C23" s="177"/>
      <c r="D23" s="84"/>
      <c r="E23" s="84"/>
      <c r="F23" s="36"/>
      <c r="G23" s="36"/>
      <c r="H23" s="36"/>
      <c r="I23" s="36"/>
      <c r="J23" s="1">
        <v>67.5</v>
      </c>
      <c r="M23" s="206"/>
      <c r="N23" s="192">
        <f t="shared" si="0"/>
        <v>0</v>
      </c>
      <c r="O23" s="197"/>
      <c r="P23" s="213">
        <f t="shared" si="1"/>
        <v>0</v>
      </c>
    </row>
    <row r="24" spans="1:16" ht="14.25">
      <c r="A24" s="215">
        <v>4</v>
      </c>
      <c r="B24" s="272">
        <v>890123</v>
      </c>
      <c r="C24" s="197" t="s">
        <v>128</v>
      </c>
      <c r="D24" s="272" t="s">
        <v>127</v>
      </c>
      <c r="E24" s="84">
        <v>59.55</v>
      </c>
      <c r="F24" s="36">
        <v>130</v>
      </c>
      <c r="G24" s="36">
        <v>85</v>
      </c>
      <c r="H24" s="36">
        <v>155</v>
      </c>
      <c r="I24" s="36"/>
      <c r="J24" s="272">
        <v>400206</v>
      </c>
      <c r="K24" s="197" t="s">
        <v>131</v>
      </c>
      <c r="L24" s="272" t="s">
        <v>127</v>
      </c>
      <c r="M24" s="206"/>
      <c r="N24" s="192">
        <f t="shared" si="0"/>
        <v>0</v>
      </c>
      <c r="O24" s="211"/>
      <c r="P24" s="213">
        <f t="shared" si="1"/>
        <v>0</v>
      </c>
    </row>
    <row r="25" spans="1:16" ht="14.25">
      <c r="A25" s="215">
        <v>5</v>
      </c>
      <c r="B25" s="272">
        <v>890424</v>
      </c>
      <c r="C25" s="197" t="s">
        <v>129</v>
      </c>
      <c r="D25" s="272" t="s">
        <v>130</v>
      </c>
      <c r="E25" s="84">
        <v>58.55</v>
      </c>
      <c r="F25" s="36">
        <v>80</v>
      </c>
      <c r="G25" s="36">
        <v>45</v>
      </c>
      <c r="H25" s="36">
        <v>110</v>
      </c>
      <c r="I25" s="36"/>
      <c r="J25" s="272">
        <v>880311</v>
      </c>
      <c r="K25" s="197" t="s">
        <v>98</v>
      </c>
      <c r="L25" s="272" t="s">
        <v>35</v>
      </c>
      <c r="M25" s="176"/>
      <c r="N25" s="192">
        <f t="shared" si="0"/>
        <v>0</v>
      </c>
      <c r="O25" s="211"/>
      <c r="P25" s="213">
        <f t="shared" si="1"/>
        <v>0</v>
      </c>
    </row>
    <row r="26" spans="1:16" ht="14.25">
      <c r="A26" s="215">
        <v>6</v>
      </c>
      <c r="B26" s="84"/>
      <c r="C26" s="177"/>
      <c r="D26" s="84"/>
      <c r="E26" s="84"/>
      <c r="F26" s="36"/>
      <c r="G26" s="36"/>
      <c r="H26" s="36"/>
      <c r="I26" s="36"/>
      <c r="J26" s="272">
        <v>900721</v>
      </c>
      <c r="K26" s="197" t="s">
        <v>96</v>
      </c>
      <c r="L26" s="272" t="s">
        <v>35</v>
      </c>
      <c r="M26" s="84"/>
      <c r="N26" s="192">
        <f t="shared" si="0"/>
        <v>0</v>
      </c>
      <c r="O26" s="211"/>
      <c r="P26" s="213">
        <f t="shared" si="1"/>
        <v>0</v>
      </c>
    </row>
    <row r="27" spans="1:16" ht="14.25">
      <c r="A27" s="215">
        <v>7</v>
      </c>
      <c r="B27" s="272"/>
      <c r="C27" s="197"/>
      <c r="D27" s="272"/>
      <c r="E27" s="84"/>
      <c r="F27" s="36"/>
      <c r="G27" s="36"/>
      <c r="H27" s="36"/>
      <c r="I27" s="36"/>
      <c r="J27" s="272">
        <v>810728</v>
      </c>
      <c r="K27" s="197" t="s">
        <v>103</v>
      </c>
      <c r="L27" s="272" t="s">
        <v>35</v>
      </c>
      <c r="M27" s="84">
        <v>66.8</v>
      </c>
      <c r="N27" s="192">
        <f t="shared" si="0"/>
        <v>0.7775</v>
      </c>
      <c r="O27" s="211">
        <v>500</v>
      </c>
      <c r="P27" s="213">
        <f t="shared" si="1"/>
        <v>388.75</v>
      </c>
    </row>
    <row r="28" spans="1:16" ht="14.25">
      <c r="A28" s="215">
        <v>8</v>
      </c>
      <c r="B28" s="272"/>
      <c r="C28" s="197"/>
      <c r="D28" s="272"/>
      <c r="E28" s="84"/>
      <c r="F28" s="36"/>
      <c r="G28" s="36"/>
      <c r="H28" s="36"/>
      <c r="I28" s="36"/>
      <c r="J28" s="272">
        <v>890524</v>
      </c>
      <c r="K28" s="197" t="s">
        <v>104</v>
      </c>
      <c r="L28" s="272" t="s">
        <v>36</v>
      </c>
      <c r="M28" s="206"/>
      <c r="N28" s="192">
        <f t="shared" si="0"/>
        <v>0</v>
      </c>
      <c r="O28" s="197"/>
      <c r="P28" s="213">
        <f t="shared" si="1"/>
        <v>0</v>
      </c>
    </row>
    <row r="29" spans="1:16" ht="14.25">
      <c r="A29" s="215">
        <v>9</v>
      </c>
      <c r="B29" s="272">
        <v>400206</v>
      </c>
      <c r="C29" s="197" t="s">
        <v>131</v>
      </c>
      <c r="D29" s="272" t="s">
        <v>127</v>
      </c>
      <c r="E29" s="197">
        <v>67.1</v>
      </c>
      <c r="F29" s="36">
        <v>95</v>
      </c>
      <c r="G29" s="36">
        <v>62.5</v>
      </c>
      <c r="H29" s="36">
        <v>130</v>
      </c>
      <c r="I29" s="36"/>
      <c r="J29" s="272">
        <v>830401</v>
      </c>
      <c r="K29" s="197" t="s">
        <v>102</v>
      </c>
      <c r="L29" s="272" t="s">
        <v>36</v>
      </c>
      <c r="M29" s="206"/>
      <c r="N29" s="192">
        <f t="shared" si="0"/>
        <v>0</v>
      </c>
      <c r="O29" s="211"/>
      <c r="P29" s="213">
        <f t="shared" si="1"/>
        <v>0</v>
      </c>
    </row>
    <row r="30" spans="1:16" ht="14.25">
      <c r="A30" s="215">
        <v>10</v>
      </c>
      <c r="B30" s="272">
        <v>810728</v>
      </c>
      <c r="C30" s="197" t="s">
        <v>103</v>
      </c>
      <c r="D30" s="272" t="s">
        <v>35</v>
      </c>
      <c r="E30" s="211">
        <v>66.8</v>
      </c>
      <c r="F30" s="36">
        <v>185</v>
      </c>
      <c r="G30" s="36">
        <v>110</v>
      </c>
      <c r="H30" s="36">
        <v>190</v>
      </c>
      <c r="I30" s="36"/>
      <c r="J30" s="272">
        <v>540819</v>
      </c>
      <c r="K30" s="197" t="s">
        <v>132</v>
      </c>
      <c r="L30" s="272" t="s">
        <v>130</v>
      </c>
      <c r="M30" s="206"/>
      <c r="N30" s="192">
        <f t="shared" si="0"/>
        <v>0</v>
      </c>
      <c r="P30" s="213">
        <f t="shared" si="1"/>
        <v>0</v>
      </c>
    </row>
    <row r="31" spans="1:16" ht="14.25">
      <c r="A31" s="215">
        <v>11</v>
      </c>
      <c r="B31" s="272">
        <v>890524</v>
      </c>
      <c r="C31" s="197" t="s">
        <v>104</v>
      </c>
      <c r="D31" s="272" t="s">
        <v>36</v>
      </c>
      <c r="E31" s="36">
        <v>67</v>
      </c>
      <c r="F31" s="36">
        <v>150</v>
      </c>
      <c r="G31" s="36">
        <v>85</v>
      </c>
      <c r="H31" s="36">
        <v>175</v>
      </c>
      <c r="I31" s="216"/>
      <c r="J31" s="272">
        <v>871221</v>
      </c>
      <c r="K31" s="197" t="s">
        <v>133</v>
      </c>
      <c r="L31" s="272" t="s">
        <v>130</v>
      </c>
      <c r="N31" s="192">
        <f t="shared" si="0"/>
        <v>0</v>
      </c>
      <c r="P31" s="213">
        <f t="shared" si="1"/>
        <v>0</v>
      </c>
    </row>
    <row r="32" spans="1:16" ht="14.25">
      <c r="A32" s="215">
        <v>12</v>
      </c>
      <c r="B32" s="272">
        <v>540819</v>
      </c>
      <c r="C32" s="197" t="s">
        <v>132</v>
      </c>
      <c r="D32" s="272" t="s">
        <v>130</v>
      </c>
      <c r="E32" s="36">
        <v>67.3</v>
      </c>
      <c r="F32" s="36">
        <v>170</v>
      </c>
      <c r="G32" s="36">
        <v>130</v>
      </c>
      <c r="H32" s="36">
        <v>190</v>
      </c>
      <c r="I32" s="216"/>
      <c r="J32" s="272"/>
      <c r="K32" s="197"/>
      <c r="N32" s="192">
        <f t="shared" si="0"/>
        <v>0</v>
      </c>
      <c r="P32" s="213">
        <f t="shared" si="1"/>
        <v>0</v>
      </c>
    </row>
    <row r="33" spans="1:16" ht="14.25">
      <c r="A33" s="215">
        <v>13</v>
      </c>
      <c r="B33" s="272">
        <v>871221</v>
      </c>
      <c r="C33" s="197" t="s">
        <v>133</v>
      </c>
      <c r="D33" s="272" t="s">
        <v>130</v>
      </c>
      <c r="E33" s="36">
        <v>67.1</v>
      </c>
      <c r="F33" s="36">
        <v>165</v>
      </c>
      <c r="G33" s="36">
        <v>100</v>
      </c>
      <c r="H33" s="36">
        <v>160</v>
      </c>
      <c r="I33" s="216"/>
      <c r="J33" s="1">
        <v>75</v>
      </c>
      <c r="N33" s="192">
        <f t="shared" si="0"/>
        <v>0</v>
      </c>
      <c r="P33" s="213">
        <f t="shared" si="1"/>
        <v>0</v>
      </c>
    </row>
    <row r="34" spans="1:16" ht="15">
      <c r="A34" s="215">
        <v>14</v>
      </c>
      <c r="B34" s="272"/>
      <c r="C34" s="197"/>
      <c r="D34" s="272"/>
      <c r="E34" s="36"/>
      <c r="F34" s="36"/>
      <c r="G34" s="36"/>
      <c r="H34" s="36"/>
      <c r="I34" s="36"/>
      <c r="J34" s="272">
        <v>900828</v>
      </c>
      <c r="K34" s="197" t="s">
        <v>134</v>
      </c>
      <c r="L34" s="272" t="s">
        <v>127</v>
      </c>
      <c r="M34" s="209"/>
      <c r="N34" s="192">
        <f t="shared" si="0"/>
        <v>0</v>
      </c>
      <c r="O34" s="191"/>
      <c r="P34" s="213">
        <f t="shared" si="1"/>
        <v>0</v>
      </c>
    </row>
    <row r="35" spans="1:16" ht="14.25">
      <c r="A35" s="215">
        <v>15</v>
      </c>
      <c r="B35" s="178"/>
      <c r="C35" s="176"/>
      <c r="D35" s="36"/>
      <c r="E35" s="36"/>
      <c r="F35" s="36"/>
      <c r="G35" s="36"/>
      <c r="H35" s="36"/>
      <c r="I35" s="36"/>
      <c r="J35" s="272">
        <v>610925</v>
      </c>
      <c r="K35" s="197" t="s">
        <v>135</v>
      </c>
      <c r="L35" s="272" t="s">
        <v>127</v>
      </c>
      <c r="M35" s="84"/>
      <c r="N35" s="192">
        <f aca="true" t="shared" si="2" ref="N35:N44">IF(M35&lt;&gt;0,VLOOKUP(INT(M35),Wilksmen,(M35-INT(M35))*10+2),0)</f>
        <v>0</v>
      </c>
      <c r="O35" s="197"/>
      <c r="P35" s="212">
        <f aca="true" t="shared" si="3" ref="P35:P44">SUM(N35*O35)</f>
        <v>0</v>
      </c>
    </row>
    <row r="36" spans="1:16" ht="14.25">
      <c r="A36" s="215"/>
      <c r="B36" s="36"/>
      <c r="C36" s="36"/>
      <c r="D36" s="36"/>
      <c r="E36" s="36"/>
      <c r="F36" s="36"/>
      <c r="G36" s="36"/>
      <c r="H36" s="36"/>
      <c r="I36" s="36"/>
      <c r="J36" s="272">
        <v>880403</v>
      </c>
      <c r="K36" s="197" t="s">
        <v>41</v>
      </c>
      <c r="L36" s="272" t="s">
        <v>35</v>
      </c>
      <c r="M36" s="206">
        <v>70.15</v>
      </c>
      <c r="N36" s="192">
        <f t="shared" si="2"/>
        <v>0.7486</v>
      </c>
      <c r="O36" s="211">
        <v>397.5</v>
      </c>
      <c r="P36" s="212">
        <f t="shared" si="3"/>
        <v>297.56850000000003</v>
      </c>
    </row>
    <row r="37" spans="1:16" ht="14.25">
      <c r="A37" s="230"/>
      <c r="B37" s="196"/>
      <c r="C37" s="196"/>
      <c r="D37" s="196" t="s">
        <v>167</v>
      </c>
      <c r="E37" s="196"/>
      <c r="F37" s="196"/>
      <c r="G37" s="196"/>
      <c r="H37" s="196"/>
      <c r="I37" s="11"/>
      <c r="J37" s="272">
        <v>880215</v>
      </c>
      <c r="K37" s="197" t="s">
        <v>99</v>
      </c>
      <c r="L37" s="272" t="s">
        <v>35</v>
      </c>
      <c r="M37" s="206"/>
      <c r="N37" s="192">
        <f t="shared" si="2"/>
        <v>0</v>
      </c>
      <c r="O37" s="197"/>
      <c r="P37" s="212">
        <f t="shared" si="3"/>
        <v>0</v>
      </c>
    </row>
    <row r="38" spans="1:16" ht="14.25">
      <c r="A38" s="215"/>
      <c r="B38" s="191" t="s">
        <v>7</v>
      </c>
      <c r="C38" s="191" t="s">
        <v>85</v>
      </c>
      <c r="D38" s="191" t="s">
        <v>86</v>
      </c>
      <c r="E38" s="191" t="s">
        <v>8</v>
      </c>
      <c r="F38" s="191" t="s">
        <v>87</v>
      </c>
      <c r="G38" s="191" t="s">
        <v>88</v>
      </c>
      <c r="H38" s="191" t="s">
        <v>89</v>
      </c>
      <c r="I38" s="36"/>
      <c r="J38" s="272">
        <v>921113</v>
      </c>
      <c r="K38" s="197" t="s">
        <v>95</v>
      </c>
      <c r="L38" s="272" t="s">
        <v>35</v>
      </c>
      <c r="M38" s="84">
        <v>70.9</v>
      </c>
      <c r="N38" s="192">
        <f t="shared" si="2"/>
        <v>0.7422</v>
      </c>
      <c r="O38" s="211">
        <v>300</v>
      </c>
      <c r="P38" s="212">
        <f t="shared" si="3"/>
        <v>222.66</v>
      </c>
    </row>
    <row r="39" spans="1:16" ht="14.25">
      <c r="A39" s="215">
        <v>1</v>
      </c>
      <c r="B39" s="272"/>
      <c r="C39" s="197"/>
      <c r="D39" s="272"/>
      <c r="E39" s="36"/>
      <c r="F39" s="36"/>
      <c r="G39" s="36"/>
      <c r="H39" s="36"/>
      <c r="I39" s="36"/>
      <c r="J39" s="272">
        <v>900623</v>
      </c>
      <c r="K39" s="197" t="s">
        <v>97</v>
      </c>
      <c r="L39" s="272" t="s">
        <v>35</v>
      </c>
      <c r="M39" s="84">
        <v>73.4</v>
      </c>
      <c r="N39" s="192">
        <f t="shared" si="2"/>
        <v>0.7235</v>
      </c>
      <c r="O39" s="211">
        <v>310</v>
      </c>
      <c r="P39" s="212">
        <f t="shared" si="3"/>
        <v>224.285</v>
      </c>
    </row>
    <row r="40" spans="1:16" ht="14.25">
      <c r="A40" s="215">
        <v>2</v>
      </c>
      <c r="B40" s="272">
        <v>900828</v>
      </c>
      <c r="C40" s="197" t="s">
        <v>134</v>
      </c>
      <c r="D40" s="272" t="s">
        <v>127</v>
      </c>
      <c r="E40" s="217">
        <v>74.95</v>
      </c>
      <c r="F40" s="36">
        <v>110</v>
      </c>
      <c r="G40" s="36">
        <v>60</v>
      </c>
      <c r="H40" s="36">
        <v>110</v>
      </c>
      <c r="I40" s="36"/>
      <c r="J40" s="272">
        <v>880823</v>
      </c>
      <c r="K40" s="197" t="s">
        <v>136</v>
      </c>
      <c r="L40" s="272" t="s">
        <v>138</v>
      </c>
      <c r="M40" s="84"/>
      <c r="N40" s="192">
        <f t="shared" si="2"/>
        <v>0</v>
      </c>
      <c r="O40" s="197"/>
      <c r="P40" s="212">
        <f t="shared" si="3"/>
        <v>0</v>
      </c>
    </row>
    <row r="41" spans="1:16" ht="14.25">
      <c r="A41" s="215">
        <v>3</v>
      </c>
      <c r="B41" s="272">
        <v>880403</v>
      </c>
      <c r="C41" s="197" t="s">
        <v>41</v>
      </c>
      <c r="D41" s="272" t="s">
        <v>35</v>
      </c>
      <c r="E41" s="36">
        <v>70.15</v>
      </c>
      <c r="F41" s="36">
        <v>145</v>
      </c>
      <c r="G41" s="36">
        <v>75</v>
      </c>
      <c r="H41" s="36">
        <v>150</v>
      </c>
      <c r="I41" s="36"/>
      <c r="J41" s="272">
        <v>890814</v>
      </c>
      <c r="K41" s="197" t="s">
        <v>137</v>
      </c>
      <c r="L41" s="272" t="s">
        <v>130</v>
      </c>
      <c r="M41" s="206"/>
      <c r="N41" s="192">
        <f t="shared" si="2"/>
        <v>0</v>
      </c>
      <c r="O41" s="197"/>
      <c r="P41" s="212">
        <f t="shared" si="3"/>
        <v>0</v>
      </c>
    </row>
    <row r="42" spans="1:16" ht="14.25">
      <c r="A42" s="215">
        <v>4</v>
      </c>
      <c r="B42" s="272">
        <v>830401</v>
      </c>
      <c r="C42" s="197" t="s">
        <v>102</v>
      </c>
      <c r="D42" s="272" t="s">
        <v>36</v>
      </c>
      <c r="E42" s="217">
        <v>69.1</v>
      </c>
      <c r="F42" s="36">
        <v>160</v>
      </c>
      <c r="G42" s="36">
        <v>140</v>
      </c>
      <c r="H42" s="36">
        <v>160</v>
      </c>
      <c r="I42" s="216"/>
      <c r="N42" s="192">
        <f t="shared" si="2"/>
        <v>0</v>
      </c>
      <c r="P42" s="212">
        <f t="shared" si="3"/>
        <v>0</v>
      </c>
    </row>
    <row r="43" spans="1:16" ht="15">
      <c r="A43" s="215">
        <v>5</v>
      </c>
      <c r="B43" s="272">
        <v>921113</v>
      </c>
      <c r="C43" s="197" t="s">
        <v>95</v>
      </c>
      <c r="D43" s="272" t="s">
        <v>35</v>
      </c>
      <c r="E43" s="217">
        <v>70.9</v>
      </c>
      <c r="F43" s="36">
        <v>70</v>
      </c>
      <c r="G43" s="36">
        <v>60</v>
      </c>
      <c r="H43" s="36">
        <v>95</v>
      </c>
      <c r="I43" s="216"/>
      <c r="J43" s="272">
        <v>82.5</v>
      </c>
      <c r="K43" s="223"/>
      <c r="L43" s="275"/>
      <c r="N43" s="192">
        <f t="shared" si="2"/>
        <v>0</v>
      </c>
      <c r="O43" s="197"/>
      <c r="P43" s="212">
        <f t="shared" si="3"/>
        <v>0</v>
      </c>
    </row>
    <row r="44" spans="1:16" ht="15">
      <c r="A44" s="215">
        <v>6</v>
      </c>
      <c r="B44" s="272">
        <v>900623</v>
      </c>
      <c r="C44" s="197" t="s">
        <v>97</v>
      </c>
      <c r="D44" s="272" t="s">
        <v>35</v>
      </c>
      <c r="E44" s="36">
        <v>73.4</v>
      </c>
      <c r="F44" s="36">
        <v>60</v>
      </c>
      <c r="G44" s="36">
        <v>62.5</v>
      </c>
      <c r="H44" s="36">
        <v>122.5</v>
      </c>
      <c r="I44" s="216"/>
      <c r="J44" s="272">
        <v>860115</v>
      </c>
      <c r="K44" s="197" t="s">
        <v>93</v>
      </c>
      <c r="L44" s="272" t="s">
        <v>127</v>
      </c>
      <c r="M44" s="209"/>
      <c r="N44" s="192">
        <f t="shared" si="2"/>
        <v>0</v>
      </c>
      <c r="O44" s="210"/>
      <c r="P44" s="212">
        <f t="shared" si="3"/>
        <v>0</v>
      </c>
    </row>
    <row r="45" spans="1:16" ht="14.25">
      <c r="A45" s="215">
        <v>7</v>
      </c>
      <c r="B45" s="272">
        <v>880823</v>
      </c>
      <c r="C45" s="197" t="s">
        <v>136</v>
      </c>
      <c r="D45" s="272" t="s">
        <v>138</v>
      </c>
      <c r="E45" s="217">
        <v>74.9</v>
      </c>
      <c r="F45" s="36">
        <v>150</v>
      </c>
      <c r="G45" s="278">
        <v>122.5</v>
      </c>
      <c r="H45" s="36">
        <v>205</v>
      </c>
      <c r="I45" s="216"/>
      <c r="J45" s="272">
        <v>880514</v>
      </c>
      <c r="K45" s="197" t="s">
        <v>139</v>
      </c>
      <c r="L45" s="272" t="s">
        <v>127</v>
      </c>
      <c r="M45" s="84"/>
      <c r="N45" s="229">
        <f aca="true" t="shared" si="4" ref="N45:N64">IF(M45&lt;&gt;0,VLOOKUP(INT(M45),Wilksmen,(M45-INT(M45))*10+2),0)</f>
        <v>0</v>
      </c>
      <c r="O45" s="197"/>
      <c r="P45" s="211">
        <f aca="true" t="shared" si="5" ref="P45:P64">SUM(N45*O45)</f>
        <v>0</v>
      </c>
    </row>
    <row r="46" spans="1:16" ht="14.25">
      <c r="A46" s="215">
        <v>8</v>
      </c>
      <c r="B46" s="272"/>
      <c r="C46" s="197"/>
      <c r="D46" s="272"/>
      <c r="E46" s="217"/>
      <c r="F46" s="36"/>
      <c r="G46" s="36"/>
      <c r="H46" s="36"/>
      <c r="I46" s="216"/>
      <c r="J46" s="272">
        <v>890707</v>
      </c>
      <c r="K46" s="197" t="s">
        <v>42</v>
      </c>
      <c r="L46" s="272" t="s">
        <v>35</v>
      </c>
      <c r="M46" s="206">
        <v>79.5</v>
      </c>
      <c r="N46" s="229">
        <f t="shared" si="4"/>
        <v>0.6854</v>
      </c>
      <c r="O46" s="211">
        <v>377.5</v>
      </c>
      <c r="P46" s="211">
        <f t="shared" si="5"/>
        <v>258.7385</v>
      </c>
    </row>
    <row r="47" spans="1:16" ht="14.25">
      <c r="A47" s="215">
        <v>9</v>
      </c>
      <c r="B47" s="36"/>
      <c r="C47" s="36"/>
      <c r="D47" s="36"/>
      <c r="E47" s="36"/>
      <c r="F47" s="36"/>
      <c r="G47" s="36"/>
      <c r="H47" s="36"/>
      <c r="I47" s="216"/>
      <c r="J47" s="272">
        <v>531124</v>
      </c>
      <c r="K47" s="197" t="s">
        <v>140</v>
      </c>
      <c r="L47" s="272" t="s">
        <v>35</v>
      </c>
      <c r="M47" s="84">
        <v>83.2</v>
      </c>
      <c r="N47" s="229">
        <f t="shared" si="4"/>
        <v>0.6665</v>
      </c>
      <c r="O47" s="197">
        <v>532.5</v>
      </c>
      <c r="P47" s="211">
        <f t="shared" si="5"/>
        <v>354.91125</v>
      </c>
    </row>
    <row r="48" spans="1:16" ht="14.25">
      <c r="A48" s="215">
        <v>10</v>
      </c>
      <c r="B48" s="36"/>
      <c r="C48" s="36"/>
      <c r="D48" s="36"/>
      <c r="E48" s="36"/>
      <c r="F48" s="36"/>
      <c r="G48" s="36"/>
      <c r="H48" s="36"/>
      <c r="I48" s="216"/>
      <c r="J48" s="272">
        <v>741101</v>
      </c>
      <c r="K48" s="197" t="s">
        <v>141</v>
      </c>
      <c r="L48" s="272" t="s">
        <v>36</v>
      </c>
      <c r="M48" s="206"/>
      <c r="N48" s="229">
        <f t="shared" si="4"/>
        <v>0</v>
      </c>
      <c r="O48" s="211"/>
      <c r="P48" s="211">
        <f t="shared" si="5"/>
        <v>0</v>
      </c>
    </row>
    <row r="49" spans="1:16" ht="14.25">
      <c r="A49" s="215">
        <v>11</v>
      </c>
      <c r="B49" s="36"/>
      <c r="C49" s="36"/>
      <c r="D49" s="36"/>
      <c r="E49" s="36"/>
      <c r="F49" s="36"/>
      <c r="G49" s="36"/>
      <c r="H49" s="36"/>
      <c r="I49" s="216"/>
      <c r="J49" s="272">
        <v>750122</v>
      </c>
      <c r="K49" s="197" t="s">
        <v>142</v>
      </c>
      <c r="L49" s="272" t="s">
        <v>138</v>
      </c>
      <c r="N49" s="229">
        <f t="shared" si="4"/>
        <v>0</v>
      </c>
      <c r="O49" s="197"/>
      <c r="P49" s="211">
        <f t="shared" si="5"/>
        <v>0</v>
      </c>
    </row>
    <row r="50" spans="1:16" ht="14.25">
      <c r="A50" s="215">
        <v>12</v>
      </c>
      <c r="B50" s="36"/>
      <c r="C50" s="36"/>
      <c r="D50" s="36"/>
      <c r="E50" s="36"/>
      <c r="F50" s="36"/>
      <c r="G50" s="36"/>
      <c r="H50" s="36"/>
      <c r="I50" s="216"/>
      <c r="J50" s="272">
        <v>860306</v>
      </c>
      <c r="K50" s="197" t="s">
        <v>143</v>
      </c>
      <c r="L50" s="272" t="s">
        <v>130</v>
      </c>
      <c r="M50" s="176"/>
      <c r="N50" s="229">
        <f t="shared" si="4"/>
        <v>0</v>
      </c>
      <c r="O50" s="197"/>
      <c r="P50" s="211">
        <f t="shared" si="5"/>
        <v>0</v>
      </c>
    </row>
    <row r="51" spans="1:16" ht="14.25">
      <c r="A51" s="215">
        <v>13</v>
      </c>
      <c r="B51" s="36"/>
      <c r="C51" s="36"/>
      <c r="D51" s="36"/>
      <c r="E51" s="36"/>
      <c r="F51" s="36"/>
      <c r="G51" s="36"/>
      <c r="H51" s="36"/>
      <c r="I51" s="216"/>
      <c r="J51" s="272">
        <v>880504</v>
      </c>
      <c r="K51" s="197" t="s">
        <v>144</v>
      </c>
      <c r="L51" s="272" t="s">
        <v>130</v>
      </c>
      <c r="M51" s="206"/>
      <c r="N51" s="229">
        <f t="shared" si="4"/>
        <v>0</v>
      </c>
      <c r="O51" s="197"/>
      <c r="P51" s="211">
        <f t="shared" si="5"/>
        <v>0</v>
      </c>
    </row>
    <row r="52" spans="1:16" ht="14.25">
      <c r="A52" s="215">
        <v>14</v>
      </c>
      <c r="B52" s="36"/>
      <c r="C52" s="36"/>
      <c r="D52" s="36"/>
      <c r="E52" s="36"/>
      <c r="F52" s="36"/>
      <c r="G52" s="36"/>
      <c r="H52" s="36"/>
      <c r="I52" s="216"/>
      <c r="J52" s="272">
        <v>900421</v>
      </c>
      <c r="K52" s="197" t="s">
        <v>145</v>
      </c>
      <c r="L52" s="272" t="s">
        <v>130</v>
      </c>
      <c r="M52" s="207"/>
      <c r="N52" s="229">
        <f t="shared" si="4"/>
        <v>0</v>
      </c>
      <c r="O52" s="211"/>
      <c r="P52" s="211">
        <f t="shared" si="5"/>
        <v>0</v>
      </c>
    </row>
    <row r="53" spans="1:16" ht="14.25">
      <c r="A53" s="215">
        <v>15</v>
      </c>
      <c r="B53" s="36"/>
      <c r="C53" s="36"/>
      <c r="D53" s="36"/>
      <c r="E53" s="36"/>
      <c r="F53" s="36"/>
      <c r="G53" s="36"/>
      <c r="H53" s="36"/>
      <c r="I53" s="216"/>
      <c r="J53" s="275"/>
      <c r="K53" s="176"/>
      <c r="L53" s="80"/>
      <c r="M53" s="84"/>
      <c r="N53" s="229">
        <f>IF(M53&lt;&gt;0,VLOOKUP(INT(M53),Wilksmen,(M53-INT(M53))*10+2),0)</f>
        <v>0</v>
      </c>
      <c r="O53" s="197"/>
      <c r="P53" s="211">
        <f t="shared" si="5"/>
        <v>0</v>
      </c>
    </row>
    <row r="54" spans="1:16" ht="14.25">
      <c r="A54" s="215"/>
      <c r="B54" s="36"/>
      <c r="C54" s="36"/>
      <c r="D54" s="36"/>
      <c r="E54" s="36"/>
      <c r="F54" s="36"/>
      <c r="G54" s="36"/>
      <c r="H54" s="36"/>
      <c r="I54" s="216"/>
      <c r="J54" s="275">
        <v>90</v>
      </c>
      <c r="K54" s="176"/>
      <c r="L54" s="80"/>
      <c r="M54" s="206"/>
      <c r="N54" s="229">
        <f>IF(M54&lt;&gt;0,VLOOKUP(INT(M54),Wilksmen,(M54-INT(M54))*10+2),0)</f>
        <v>0</v>
      </c>
      <c r="O54" s="211"/>
      <c r="P54" s="211">
        <f>SUM(N54*O54)</f>
        <v>0</v>
      </c>
    </row>
    <row r="55" spans="1:16" ht="14.25">
      <c r="A55" s="230"/>
      <c r="B55" s="196"/>
      <c r="C55" s="196"/>
      <c r="D55" s="196" t="s">
        <v>168</v>
      </c>
      <c r="E55" s="196"/>
      <c r="F55" s="196"/>
      <c r="G55" s="196"/>
      <c r="H55" s="196"/>
      <c r="I55" s="231"/>
      <c r="J55" s="272">
        <v>811010</v>
      </c>
      <c r="K55" s="197" t="s">
        <v>146</v>
      </c>
      <c r="L55" s="272" t="s">
        <v>127</v>
      </c>
      <c r="M55" s="84"/>
      <c r="N55" s="229">
        <f t="shared" si="4"/>
        <v>0</v>
      </c>
      <c r="O55" s="197"/>
      <c r="P55" s="211">
        <f t="shared" si="5"/>
        <v>0</v>
      </c>
    </row>
    <row r="56" spans="1:16" ht="14.25">
      <c r="A56" s="215"/>
      <c r="B56" s="191" t="s">
        <v>7</v>
      </c>
      <c r="C56" s="191" t="s">
        <v>85</v>
      </c>
      <c r="D56" s="191" t="s">
        <v>86</v>
      </c>
      <c r="E56" s="191" t="s">
        <v>8</v>
      </c>
      <c r="F56" s="191" t="s">
        <v>87</v>
      </c>
      <c r="G56" s="191" t="s">
        <v>88</v>
      </c>
      <c r="H56" s="191" t="s">
        <v>89</v>
      </c>
      <c r="I56" s="216"/>
      <c r="J56" s="272">
        <v>500124</v>
      </c>
      <c r="K56" s="197" t="s">
        <v>147</v>
      </c>
      <c r="L56" s="272" t="s">
        <v>138</v>
      </c>
      <c r="M56" s="176"/>
      <c r="N56" s="229">
        <f t="shared" si="4"/>
        <v>0</v>
      </c>
      <c r="O56" s="211"/>
      <c r="P56" s="211">
        <f t="shared" si="5"/>
        <v>0</v>
      </c>
    </row>
    <row r="57" spans="1:16" ht="14.25">
      <c r="A57" s="215">
        <v>1</v>
      </c>
      <c r="B57" s="272">
        <v>860115</v>
      </c>
      <c r="C57" s="197" t="s">
        <v>93</v>
      </c>
      <c r="D57" s="272" t="s">
        <v>127</v>
      </c>
      <c r="E57" s="36">
        <v>78.95</v>
      </c>
      <c r="F57" s="36">
        <v>135</v>
      </c>
      <c r="G57" s="36">
        <v>90</v>
      </c>
      <c r="H57" s="178">
        <v>195</v>
      </c>
      <c r="I57" s="216"/>
      <c r="J57" s="272">
        <v>850307</v>
      </c>
      <c r="K57" s="197" t="s">
        <v>101</v>
      </c>
      <c r="L57" s="272" t="s">
        <v>36</v>
      </c>
      <c r="M57" s="84"/>
      <c r="N57" s="229">
        <f t="shared" si="4"/>
        <v>0</v>
      </c>
      <c r="O57" s="211"/>
      <c r="P57" s="211">
        <f t="shared" si="5"/>
        <v>0</v>
      </c>
    </row>
    <row r="58" spans="1:16" ht="14.25">
      <c r="A58" s="215">
        <v>2</v>
      </c>
      <c r="B58" s="272">
        <v>880514</v>
      </c>
      <c r="C58" s="197" t="s">
        <v>139</v>
      </c>
      <c r="D58" s="272" t="s">
        <v>127</v>
      </c>
      <c r="E58" s="36">
        <v>75.2</v>
      </c>
      <c r="F58" s="36">
        <v>140</v>
      </c>
      <c r="G58" s="36">
        <v>80</v>
      </c>
      <c r="H58" s="178">
        <v>150</v>
      </c>
      <c r="I58" s="216"/>
      <c r="J58" s="80"/>
      <c r="K58" s="176"/>
      <c r="L58" s="80"/>
      <c r="M58" s="176"/>
      <c r="N58" s="229">
        <f t="shared" si="4"/>
        <v>0</v>
      </c>
      <c r="O58" s="211"/>
      <c r="P58" s="211">
        <f t="shared" si="5"/>
        <v>0</v>
      </c>
    </row>
    <row r="59" spans="1:16" ht="14.25">
      <c r="A59" s="215">
        <v>3</v>
      </c>
      <c r="B59" s="272">
        <v>890707</v>
      </c>
      <c r="C59" s="197" t="s">
        <v>42</v>
      </c>
      <c r="D59" s="272" t="s">
        <v>35</v>
      </c>
      <c r="E59" s="36">
        <v>79.5</v>
      </c>
      <c r="F59" s="36">
        <v>140</v>
      </c>
      <c r="G59" s="36">
        <v>65</v>
      </c>
      <c r="H59" s="36">
        <v>135</v>
      </c>
      <c r="I59" s="216"/>
      <c r="J59" s="80"/>
      <c r="K59" s="177"/>
      <c r="L59" s="80"/>
      <c r="M59" s="84"/>
      <c r="N59" s="229">
        <f t="shared" si="4"/>
        <v>0</v>
      </c>
      <c r="O59" s="197"/>
      <c r="P59" s="211">
        <f t="shared" si="5"/>
        <v>0</v>
      </c>
    </row>
    <row r="60" spans="1:16" ht="14.25">
      <c r="A60" s="215">
        <v>4</v>
      </c>
      <c r="B60" s="272">
        <v>880504</v>
      </c>
      <c r="C60" s="197" t="s">
        <v>144</v>
      </c>
      <c r="D60" s="272" t="s">
        <v>130</v>
      </c>
      <c r="E60" s="36">
        <v>81.45</v>
      </c>
      <c r="F60" s="36">
        <v>60</v>
      </c>
      <c r="G60" s="36">
        <v>70</v>
      </c>
      <c r="H60" s="36">
        <v>165</v>
      </c>
      <c r="I60" s="216"/>
      <c r="J60" s="275">
        <v>100</v>
      </c>
      <c r="K60" s="176"/>
      <c r="L60" s="80"/>
      <c r="M60" s="84"/>
      <c r="N60" s="229">
        <f t="shared" si="4"/>
        <v>0</v>
      </c>
      <c r="O60" s="197"/>
      <c r="P60" s="211">
        <f t="shared" si="5"/>
        <v>0</v>
      </c>
    </row>
    <row r="61" spans="1:16" ht="14.25">
      <c r="A61" s="215">
        <v>5</v>
      </c>
      <c r="B61" s="272">
        <v>741101</v>
      </c>
      <c r="C61" s="197" t="s">
        <v>141</v>
      </c>
      <c r="D61" s="272" t="s">
        <v>36</v>
      </c>
      <c r="E61" s="36">
        <v>81.1</v>
      </c>
      <c r="F61" s="36">
        <v>180</v>
      </c>
      <c r="G61" s="36">
        <v>175</v>
      </c>
      <c r="H61" s="36">
        <v>180</v>
      </c>
      <c r="I61" s="216"/>
      <c r="J61" s="272">
        <v>880117</v>
      </c>
      <c r="K61" s="197" t="s">
        <v>148</v>
      </c>
      <c r="L61" s="272" t="s">
        <v>127</v>
      </c>
      <c r="N61" s="229">
        <f t="shared" si="4"/>
        <v>0</v>
      </c>
      <c r="O61" s="197"/>
      <c r="P61" s="211">
        <f t="shared" si="5"/>
        <v>0</v>
      </c>
    </row>
    <row r="62" spans="1:16" ht="14.25">
      <c r="A62" s="215">
        <v>6</v>
      </c>
      <c r="B62" s="272">
        <v>750122</v>
      </c>
      <c r="C62" s="197" t="s">
        <v>142</v>
      </c>
      <c r="D62" s="272" t="s">
        <v>138</v>
      </c>
      <c r="E62" s="36">
        <v>78</v>
      </c>
      <c r="F62" s="36">
        <v>150</v>
      </c>
      <c r="G62" s="36">
        <v>110</v>
      </c>
      <c r="H62" s="36">
        <v>150</v>
      </c>
      <c r="I62" s="216"/>
      <c r="J62" s="272">
        <v>700913</v>
      </c>
      <c r="K62" s="197" t="s">
        <v>149</v>
      </c>
      <c r="L62" s="272" t="s">
        <v>127</v>
      </c>
      <c r="N62" s="229">
        <f t="shared" si="4"/>
        <v>0</v>
      </c>
      <c r="O62" s="197"/>
      <c r="P62" s="211">
        <f t="shared" si="5"/>
        <v>0</v>
      </c>
    </row>
    <row r="63" spans="1:16" ht="14.25">
      <c r="A63" s="215">
        <v>7</v>
      </c>
      <c r="B63" s="272">
        <v>890814</v>
      </c>
      <c r="C63" s="197" t="s">
        <v>137</v>
      </c>
      <c r="D63" s="272" t="s">
        <v>130</v>
      </c>
      <c r="E63" s="36">
        <v>78.2</v>
      </c>
      <c r="F63" s="36">
        <v>195</v>
      </c>
      <c r="G63" s="36">
        <v>110</v>
      </c>
      <c r="H63" s="36">
        <v>195</v>
      </c>
      <c r="I63" s="216"/>
      <c r="J63" s="272">
        <v>710318</v>
      </c>
      <c r="K63" s="197" t="s">
        <v>150</v>
      </c>
      <c r="L63" s="272" t="s">
        <v>127</v>
      </c>
      <c r="N63" s="229">
        <f t="shared" si="4"/>
        <v>0</v>
      </c>
      <c r="O63" s="197"/>
      <c r="P63" s="211">
        <f t="shared" si="5"/>
        <v>0</v>
      </c>
    </row>
    <row r="64" spans="1:16" ht="15">
      <c r="A64" s="215">
        <v>8</v>
      </c>
      <c r="B64" s="272"/>
      <c r="C64" s="197"/>
      <c r="D64" s="272"/>
      <c r="E64" s="36"/>
      <c r="F64" s="36"/>
      <c r="G64" s="36"/>
      <c r="H64" s="36"/>
      <c r="I64" s="216"/>
      <c r="J64" s="272">
        <v>520808</v>
      </c>
      <c r="K64" s="197" t="s">
        <v>151</v>
      </c>
      <c r="L64" s="272" t="s">
        <v>127</v>
      </c>
      <c r="M64" s="209"/>
      <c r="N64" s="229">
        <f t="shared" si="4"/>
        <v>0</v>
      </c>
      <c r="O64" s="210"/>
      <c r="P64" s="211">
        <f t="shared" si="5"/>
        <v>0</v>
      </c>
    </row>
    <row r="65" spans="1:16" ht="14.25">
      <c r="A65" s="215">
        <v>9</v>
      </c>
      <c r="B65" s="272"/>
      <c r="C65" s="197"/>
      <c r="D65" s="272"/>
      <c r="E65" s="36"/>
      <c r="F65" s="36"/>
      <c r="G65" s="36"/>
      <c r="H65" s="36"/>
      <c r="I65" s="216"/>
      <c r="J65" s="272">
        <v>710330</v>
      </c>
      <c r="K65" s="197" t="s">
        <v>90</v>
      </c>
      <c r="L65" s="272" t="s">
        <v>35</v>
      </c>
      <c r="M65" s="206"/>
      <c r="N65" s="229">
        <f aca="true" t="shared" si="6" ref="N65:N74">IF(M65&lt;&gt;0,VLOOKUP(INT(M65),Wilksmen,(M65-INT(M65))*10+2),0)</f>
        <v>0</v>
      </c>
      <c r="O65" s="211"/>
      <c r="P65" s="211">
        <f aca="true" t="shared" si="7" ref="P65:P86">SUM(N65*O65)</f>
        <v>0</v>
      </c>
    </row>
    <row r="66" spans="1:16" ht="14.25">
      <c r="A66" s="215">
        <v>10</v>
      </c>
      <c r="B66" s="272"/>
      <c r="C66" s="197"/>
      <c r="D66" s="272"/>
      <c r="E66" s="36"/>
      <c r="F66" s="36"/>
      <c r="G66" s="36"/>
      <c r="H66" s="36"/>
      <c r="I66" s="216"/>
      <c r="J66" s="272">
        <v>651110</v>
      </c>
      <c r="K66" s="197" t="s">
        <v>37</v>
      </c>
      <c r="L66" s="272" t="s">
        <v>35</v>
      </c>
      <c r="M66" s="84">
        <v>97.1</v>
      </c>
      <c r="N66" s="229">
        <f t="shared" si="6"/>
        <v>0.6161</v>
      </c>
      <c r="O66" s="197">
        <v>742.5</v>
      </c>
      <c r="P66" s="211">
        <f t="shared" si="7"/>
        <v>457.45425</v>
      </c>
    </row>
    <row r="67" spans="1:16" ht="14.25">
      <c r="A67" s="215">
        <v>11</v>
      </c>
      <c r="B67" s="272"/>
      <c r="C67" s="197"/>
      <c r="D67" s="272"/>
      <c r="E67" s="36"/>
      <c r="F67" s="36"/>
      <c r="G67" s="36"/>
      <c r="H67" s="36"/>
      <c r="I67" s="216"/>
      <c r="J67" s="272">
        <v>640618</v>
      </c>
      <c r="K67" s="197" t="s">
        <v>100</v>
      </c>
      <c r="L67" s="272" t="s">
        <v>36</v>
      </c>
      <c r="M67" s="206"/>
      <c r="N67" s="229">
        <f t="shared" si="6"/>
        <v>0</v>
      </c>
      <c r="O67" s="211"/>
      <c r="P67" s="211">
        <f t="shared" si="7"/>
        <v>0</v>
      </c>
    </row>
    <row r="68" spans="1:16" ht="14.25">
      <c r="A68" s="215">
        <v>12</v>
      </c>
      <c r="B68" s="272"/>
      <c r="C68" s="197"/>
      <c r="D68" s="272"/>
      <c r="E68" s="36"/>
      <c r="F68" s="36"/>
      <c r="G68" s="36"/>
      <c r="H68" s="36"/>
      <c r="I68" s="216"/>
      <c r="J68" s="272">
        <v>881127</v>
      </c>
      <c r="K68" s="197" t="s">
        <v>152</v>
      </c>
      <c r="L68" s="272" t="s">
        <v>130</v>
      </c>
      <c r="M68" s="206"/>
      <c r="N68" s="229">
        <f t="shared" si="6"/>
        <v>0</v>
      </c>
      <c r="O68" s="211"/>
      <c r="P68" s="211">
        <f t="shared" si="7"/>
        <v>0</v>
      </c>
    </row>
    <row r="69" spans="1:16" ht="14.25">
      <c r="A69" s="215">
        <v>13</v>
      </c>
      <c r="B69" s="272"/>
      <c r="C69" s="197"/>
      <c r="D69" s="272"/>
      <c r="E69" s="36"/>
      <c r="F69" s="36"/>
      <c r="G69" s="36"/>
      <c r="H69" s="36"/>
      <c r="I69" s="216"/>
      <c r="J69" s="272">
        <v>880210</v>
      </c>
      <c r="K69" s="197" t="s">
        <v>153</v>
      </c>
      <c r="L69" s="272" t="s">
        <v>130</v>
      </c>
      <c r="M69" s="84"/>
      <c r="N69" s="229">
        <f t="shared" si="6"/>
        <v>0</v>
      </c>
      <c r="O69" s="211"/>
      <c r="P69" s="211">
        <f t="shared" si="7"/>
        <v>0</v>
      </c>
    </row>
    <row r="70" spans="1:16" ht="14.25">
      <c r="A70" s="215">
        <v>14</v>
      </c>
      <c r="B70" s="272"/>
      <c r="C70" s="197"/>
      <c r="D70" s="272"/>
      <c r="E70" s="36"/>
      <c r="F70" s="36"/>
      <c r="G70" s="36"/>
      <c r="H70" s="36"/>
      <c r="I70" s="216"/>
      <c r="J70" s="272">
        <v>620320</v>
      </c>
      <c r="K70" s="197" t="s">
        <v>154</v>
      </c>
      <c r="L70" s="272" t="s">
        <v>155</v>
      </c>
      <c r="M70" s="84"/>
      <c r="N70" s="229">
        <f t="shared" si="6"/>
        <v>0</v>
      </c>
      <c r="O70" s="197"/>
      <c r="P70" s="211">
        <f t="shared" si="7"/>
        <v>0</v>
      </c>
    </row>
    <row r="71" spans="1:16" ht="14.25">
      <c r="A71" s="215">
        <v>15</v>
      </c>
      <c r="B71" s="272"/>
      <c r="C71" s="197"/>
      <c r="D71" s="272"/>
      <c r="E71" s="36"/>
      <c r="F71" s="36"/>
      <c r="G71" s="36"/>
      <c r="H71" s="36"/>
      <c r="I71" s="216"/>
      <c r="J71" s="275"/>
      <c r="K71" s="177"/>
      <c r="L71" s="80"/>
      <c r="M71" s="84"/>
      <c r="N71" s="229">
        <f t="shared" si="6"/>
        <v>0</v>
      </c>
      <c r="O71" s="197"/>
      <c r="P71" s="211">
        <f t="shared" si="7"/>
        <v>0</v>
      </c>
    </row>
    <row r="72" spans="1:16" ht="15" thickBot="1">
      <c r="A72" s="218"/>
      <c r="B72" s="75"/>
      <c r="C72" s="75"/>
      <c r="D72" s="75"/>
      <c r="E72" s="75"/>
      <c r="F72" s="75"/>
      <c r="G72" s="75"/>
      <c r="H72" s="75"/>
      <c r="I72" s="219"/>
      <c r="N72" s="229">
        <f t="shared" si="6"/>
        <v>0</v>
      </c>
      <c r="P72" s="211">
        <f t="shared" si="7"/>
        <v>0</v>
      </c>
    </row>
    <row r="73" spans="10:16" ht="14.25">
      <c r="J73" s="1">
        <v>110</v>
      </c>
      <c r="N73" s="229">
        <f t="shared" si="6"/>
        <v>0</v>
      </c>
      <c r="P73" s="211">
        <f t="shared" si="7"/>
        <v>0</v>
      </c>
    </row>
    <row r="74" spans="1:16" ht="15">
      <c r="A74" s="230"/>
      <c r="B74" s="196"/>
      <c r="C74" s="196"/>
      <c r="D74" s="196" t="s">
        <v>169</v>
      </c>
      <c r="E74" s="196"/>
      <c r="F74" s="196"/>
      <c r="G74" s="196"/>
      <c r="H74" s="196"/>
      <c r="I74" s="231"/>
      <c r="J74" s="272">
        <v>480505</v>
      </c>
      <c r="K74" s="197" t="s">
        <v>156</v>
      </c>
      <c r="L74" s="272" t="s">
        <v>157</v>
      </c>
      <c r="M74" s="209"/>
      <c r="N74" s="229">
        <f t="shared" si="6"/>
        <v>0</v>
      </c>
      <c r="O74" s="210"/>
      <c r="P74" s="211">
        <f t="shared" si="7"/>
        <v>0</v>
      </c>
    </row>
    <row r="75" spans="1:16" ht="14.25">
      <c r="A75" s="215"/>
      <c r="B75" s="191" t="s">
        <v>7</v>
      </c>
      <c r="C75" s="191" t="s">
        <v>85</v>
      </c>
      <c r="D75" s="191" t="s">
        <v>86</v>
      </c>
      <c r="E75" s="191" t="s">
        <v>8</v>
      </c>
      <c r="F75" s="191" t="s">
        <v>87</v>
      </c>
      <c r="G75" s="191" t="s">
        <v>88</v>
      </c>
      <c r="H75" s="191" t="s">
        <v>89</v>
      </c>
      <c r="I75" s="216"/>
      <c r="J75" s="272">
        <v>570307</v>
      </c>
      <c r="K75" s="197" t="s">
        <v>158</v>
      </c>
      <c r="L75" s="272" t="s">
        <v>138</v>
      </c>
      <c r="N75" s="229">
        <f aca="true" t="shared" si="8" ref="N75:N86">IF(M75&lt;&gt;0,VLOOKUP(INT(M75),Wilksmen,(M75-INT(M75))*10+2),0)</f>
        <v>0</v>
      </c>
      <c r="P75" s="211">
        <f t="shared" si="7"/>
        <v>0</v>
      </c>
    </row>
    <row r="76" spans="1:16" ht="14.25">
      <c r="A76" s="215">
        <v>1</v>
      </c>
      <c r="B76" s="272"/>
      <c r="C76" s="197"/>
      <c r="D76" s="272"/>
      <c r="K76" s="177"/>
      <c r="N76" s="229">
        <f t="shared" si="8"/>
        <v>0</v>
      </c>
      <c r="P76" s="211">
        <f t="shared" si="7"/>
        <v>0</v>
      </c>
    </row>
    <row r="77" spans="1:16" ht="14.25">
      <c r="A77" s="215">
        <v>2</v>
      </c>
      <c r="B77" s="272">
        <v>500124</v>
      </c>
      <c r="C77" s="197" t="s">
        <v>147</v>
      </c>
      <c r="D77" s="272" t="s">
        <v>138</v>
      </c>
      <c r="E77">
        <v>86.55</v>
      </c>
      <c r="F77">
        <v>120</v>
      </c>
      <c r="G77">
        <v>80</v>
      </c>
      <c r="H77">
        <v>160</v>
      </c>
      <c r="J77" s="1">
        <v>125</v>
      </c>
      <c r="K77" s="177"/>
      <c r="M77" s="236"/>
      <c r="N77" s="229">
        <f t="shared" si="8"/>
        <v>0</v>
      </c>
      <c r="P77" s="211">
        <f t="shared" si="7"/>
        <v>0</v>
      </c>
    </row>
    <row r="78" spans="1:16" ht="14.25">
      <c r="A78" s="215">
        <v>3</v>
      </c>
      <c r="B78" s="272">
        <v>850307</v>
      </c>
      <c r="C78" s="197" t="s">
        <v>101</v>
      </c>
      <c r="D78" s="272" t="s">
        <v>36</v>
      </c>
      <c r="E78">
        <v>86.95</v>
      </c>
      <c r="F78">
        <v>120</v>
      </c>
      <c r="G78">
        <v>90</v>
      </c>
      <c r="H78">
        <v>120</v>
      </c>
      <c r="J78" s="272">
        <v>650224</v>
      </c>
      <c r="K78" s="197" t="s">
        <v>159</v>
      </c>
      <c r="L78" s="272" t="s">
        <v>127</v>
      </c>
      <c r="N78" s="229">
        <f t="shared" si="8"/>
        <v>0</v>
      </c>
      <c r="P78" s="211">
        <f t="shared" si="7"/>
        <v>0</v>
      </c>
    </row>
    <row r="79" spans="1:16" ht="14.25">
      <c r="A79" s="215">
        <v>4</v>
      </c>
      <c r="B79" s="272">
        <v>531124</v>
      </c>
      <c r="C79" s="197" t="s">
        <v>140</v>
      </c>
      <c r="D79" s="272" t="s">
        <v>35</v>
      </c>
      <c r="E79">
        <v>83.2</v>
      </c>
      <c r="F79">
        <v>180</v>
      </c>
      <c r="G79">
        <v>105</v>
      </c>
      <c r="H79">
        <v>215</v>
      </c>
      <c r="J79" s="272">
        <v>791108</v>
      </c>
      <c r="K79" s="197" t="s">
        <v>160</v>
      </c>
      <c r="L79" s="272" t="s">
        <v>138</v>
      </c>
      <c r="N79" s="229">
        <f t="shared" si="8"/>
        <v>0</v>
      </c>
      <c r="P79" s="211">
        <f t="shared" si="7"/>
        <v>0</v>
      </c>
    </row>
    <row r="80" spans="1:16" ht="14.25">
      <c r="A80" s="215">
        <v>5</v>
      </c>
      <c r="B80" s="272"/>
      <c r="C80" s="197"/>
      <c r="D80" s="272"/>
      <c r="J80" s="272">
        <v>830313</v>
      </c>
      <c r="K80" s="197" t="s">
        <v>161</v>
      </c>
      <c r="L80" s="272" t="s">
        <v>130</v>
      </c>
      <c r="N80" s="229">
        <f t="shared" si="8"/>
        <v>0</v>
      </c>
      <c r="P80" s="211">
        <f t="shared" si="7"/>
        <v>0</v>
      </c>
    </row>
    <row r="81" spans="1:16" ht="14.25">
      <c r="A81" s="215">
        <v>6</v>
      </c>
      <c r="B81" s="272"/>
      <c r="C81" s="197"/>
      <c r="D81" s="272"/>
      <c r="J81" s="272">
        <v>780912</v>
      </c>
      <c r="K81" s="197" t="s">
        <v>162</v>
      </c>
      <c r="L81" s="272" t="s">
        <v>157</v>
      </c>
      <c r="N81" s="229">
        <f t="shared" si="8"/>
        <v>0</v>
      </c>
      <c r="P81" s="211">
        <f t="shared" si="7"/>
        <v>0</v>
      </c>
    </row>
    <row r="82" spans="1:16" ht="14.25">
      <c r="A82" s="215">
        <v>7</v>
      </c>
      <c r="B82" s="272"/>
      <c r="C82" s="197"/>
      <c r="D82" s="272"/>
      <c r="J82" s="272">
        <v>540726</v>
      </c>
      <c r="K82" s="197" t="s">
        <v>163</v>
      </c>
      <c r="L82" s="272" t="s">
        <v>157</v>
      </c>
      <c r="M82" s="211"/>
      <c r="N82" s="229">
        <f t="shared" si="8"/>
        <v>0</v>
      </c>
      <c r="P82" s="211">
        <f t="shared" si="7"/>
        <v>0</v>
      </c>
    </row>
    <row r="83" spans="1:16" ht="14.25">
      <c r="A83" s="215">
        <v>8</v>
      </c>
      <c r="B83" s="272"/>
      <c r="C83" s="197"/>
      <c r="D83" s="272"/>
      <c r="J83" s="272">
        <v>860922</v>
      </c>
      <c r="K83" s="197" t="s">
        <v>164</v>
      </c>
      <c r="L83" s="272" t="s">
        <v>165</v>
      </c>
      <c r="N83" s="229">
        <f t="shared" si="8"/>
        <v>0</v>
      </c>
      <c r="P83" s="211">
        <f t="shared" si="7"/>
        <v>0</v>
      </c>
    </row>
    <row r="84" spans="1:16" ht="14.25">
      <c r="A84" s="215">
        <v>9</v>
      </c>
      <c r="B84" s="272"/>
      <c r="C84" s="197"/>
      <c r="D84" s="272"/>
      <c r="J84" s="276"/>
      <c r="K84" s="177"/>
      <c r="N84" s="229">
        <f t="shared" si="8"/>
        <v>0</v>
      </c>
      <c r="P84" s="211">
        <f t="shared" si="7"/>
        <v>0</v>
      </c>
    </row>
    <row r="85" spans="1:16" ht="14.25">
      <c r="A85" s="215">
        <v>10</v>
      </c>
      <c r="B85" s="272"/>
      <c r="C85" s="197"/>
      <c r="D85" s="272"/>
      <c r="K85" s="197"/>
      <c r="N85" s="229">
        <f t="shared" si="8"/>
        <v>0</v>
      </c>
      <c r="P85" s="211">
        <f t="shared" si="7"/>
        <v>0</v>
      </c>
    </row>
    <row r="86" spans="1:16" ht="14.25">
      <c r="A86" s="215">
        <v>11</v>
      </c>
      <c r="B86" s="272"/>
      <c r="C86" s="197"/>
      <c r="D86" s="272"/>
      <c r="K86" s="197"/>
      <c r="N86" s="229">
        <f t="shared" si="8"/>
        <v>0</v>
      </c>
      <c r="P86" s="211">
        <f t="shared" si="7"/>
        <v>0</v>
      </c>
    </row>
    <row r="87" spans="1:4" ht="14.25">
      <c r="A87" s="215">
        <v>12</v>
      </c>
      <c r="B87" s="272"/>
      <c r="C87" s="197"/>
      <c r="D87" s="272"/>
    </row>
    <row r="88" spans="1:16" ht="15">
      <c r="A88" s="215">
        <v>13</v>
      </c>
      <c r="B88" s="272"/>
      <c r="C88" s="197"/>
      <c r="D88" s="272"/>
      <c r="J88" s="224"/>
      <c r="K88" s="208"/>
      <c r="L88" s="224"/>
      <c r="M88" s="209"/>
      <c r="N88" s="208"/>
      <c r="O88" s="210"/>
      <c r="P88" s="209"/>
    </row>
    <row r="89" spans="1:16" ht="14.25">
      <c r="A89" s="215">
        <v>14</v>
      </c>
      <c r="B89" s="272"/>
      <c r="C89" s="197"/>
      <c r="D89" s="272"/>
      <c r="J89" s="272">
        <v>651110</v>
      </c>
      <c r="K89" s="197" t="s">
        <v>37</v>
      </c>
      <c r="L89" s="272" t="s">
        <v>35</v>
      </c>
      <c r="M89" s="259">
        <v>97.1</v>
      </c>
      <c r="N89" s="229">
        <f aca="true" t="shared" si="9" ref="N89:N99">IF(M89&lt;&gt;0,VLOOKUP(INT(M89),Wilksmen,(M89-INT(M89))*10+2),0)</f>
        <v>0.6161</v>
      </c>
      <c r="O89" s="197">
        <v>742.5</v>
      </c>
      <c r="P89" s="211">
        <f aca="true" t="shared" si="10" ref="P89:P99">SUM(N89*O89)</f>
        <v>457.45425</v>
      </c>
    </row>
    <row r="90" spans="1:16" ht="14.25">
      <c r="A90" s="215">
        <v>15</v>
      </c>
      <c r="B90" s="272"/>
      <c r="C90" s="197"/>
      <c r="D90" s="272"/>
      <c r="J90" s="272">
        <v>810728</v>
      </c>
      <c r="K90" s="197" t="s">
        <v>103</v>
      </c>
      <c r="L90" s="272" t="s">
        <v>35</v>
      </c>
      <c r="M90" s="259">
        <v>66.8</v>
      </c>
      <c r="N90" s="192">
        <f t="shared" si="9"/>
        <v>0.7775</v>
      </c>
      <c r="O90" s="211">
        <v>500</v>
      </c>
      <c r="P90" s="211">
        <f t="shared" si="10"/>
        <v>388.75</v>
      </c>
    </row>
    <row r="91" spans="10:16" ht="14.25">
      <c r="J91" s="272">
        <v>531124</v>
      </c>
      <c r="K91" s="197" t="s">
        <v>140</v>
      </c>
      <c r="L91" s="272" t="s">
        <v>35</v>
      </c>
      <c r="M91" s="84">
        <v>83.2</v>
      </c>
      <c r="N91" s="229">
        <f t="shared" si="9"/>
        <v>0.6665</v>
      </c>
      <c r="O91" s="197">
        <v>532.5</v>
      </c>
      <c r="P91" s="211">
        <f t="shared" si="10"/>
        <v>354.91125</v>
      </c>
    </row>
    <row r="92" spans="1:16" ht="14.25">
      <c r="A92" s="230"/>
      <c r="B92" s="196"/>
      <c r="C92" s="196"/>
      <c r="D92" s="196" t="s">
        <v>170</v>
      </c>
      <c r="E92" s="196"/>
      <c r="F92" s="196"/>
      <c r="G92" s="196"/>
      <c r="H92" s="196"/>
      <c r="I92" s="231"/>
      <c r="J92" s="272">
        <v>880403</v>
      </c>
      <c r="K92" s="197" t="s">
        <v>41</v>
      </c>
      <c r="L92" s="272" t="s">
        <v>35</v>
      </c>
      <c r="M92" s="206">
        <v>70.15</v>
      </c>
      <c r="N92" s="192">
        <f t="shared" si="9"/>
        <v>0.7486</v>
      </c>
      <c r="O92" s="211">
        <v>397.5</v>
      </c>
      <c r="P92" s="211">
        <f t="shared" si="10"/>
        <v>297.56850000000003</v>
      </c>
    </row>
    <row r="93" spans="1:16" ht="14.25">
      <c r="A93" s="215"/>
      <c r="B93" s="191" t="s">
        <v>7</v>
      </c>
      <c r="C93" s="191" t="s">
        <v>85</v>
      </c>
      <c r="D93" s="191" t="s">
        <v>86</v>
      </c>
      <c r="E93" s="191" t="s">
        <v>8</v>
      </c>
      <c r="F93" s="191" t="s">
        <v>87</v>
      </c>
      <c r="G93" s="191" t="s">
        <v>88</v>
      </c>
      <c r="H93" s="191" t="s">
        <v>89</v>
      </c>
      <c r="I93" s="216"/>
      <c r="J93" s="272">
        <v>920320</v>
      </c>
      <c r="K93" s="197" t="s">
        <v>122</v>
      </c>
      <c r="L93" s="272" t="s">
        <v>35</v>
      </c>
      <c r="M93" s="206">
        <v>49.95</v>
      </c>
      <c r="N93" s="229">
        <f t="shared" si="9"/>
        <v>1.0254</v>
      </c>
      <c r="O93" s="211">
        <v>265</v>
      </c>
      <c r="P93" s="211">
        <f t="shared" si="10"/>
        <v>271.73100000000005</v>
      </c>
    </row>
    <row r="94" spans="1:16" ht="14.25">
      <c r="A94" s="215">
        <v>1</v>
      </c>
      <c r="B94" s="272"/>
      <c r="C94" s="197"/>
      <c r="D94" s="272"/>
      <c r="J94" s="272">
        <v>890707</v>
      </c>
      <c r="K94" s="197" t="s">
        <v>42</v>
      </c>
      <c r="L94" s="272" t="s">
        <v>35</v>
      </c>
      <c r="M94" s="206">
        <v>79.5</v>
      </c>
      <c r="N94" s="229">
        <f t="shared" si="9"/>
        <v>0.6854</v>
      </c>
      <c r="O94" s="211">
        <v>377.5</v>
      </c>
      <c r="P94" s="211">
        <f t="shared" si="10"/>
        <v>258.7385</v>
      </c>
    </row>
    <row r="95" spans="1:16" ht="14.25">
      <c r="A95" s="215">
        <v>2</v>
      </c>
      <c r="B95" s="272">
        <v>700913</v>
      </c>
      <c r="C95" s="197" t="s">
        <v>149</v>
      </c>
      <c r="D95" s="272" t="s">
        <v>127</v>
      </c>
      <c r="E95">
        <v>93.75</v>
      </c>
      <c r="F95">
        <v>190</v>
      </c>
      <c r="G95">
        <v>135</v>
      </c>
      <c r="H95">
        <v>200</v>
      </c>
      <c r="J95" s="275">
        <v>880309</v>
      </c>
      <c r="K95" s="176" t="s">
        <v>94</v>
      </c>
      <c r="L95" s="80" t="s">
        <v>35</v>
      </c>
      <c r="M95" s="206">
        <v>73.05</v>
      </c>
      <c r="N95" s="229">
        <f t="shared" si="9"/>
        <v>0.7264</v>
      </c>
      <c r="O95" s="211">
        <v>352.5</v>
      </c>
      <c r="P95" s="211">
        <f t="shared" si="10"/>
        <v>256.05600000000004</v>
      </c>
    </row>
    <row r="96" spans="1:16" ht="14.25">
      <c r="A96" s="215">
        <v>3</v>
      </c>
      <c r="B96" s="272">
        <v>710318</v>
      </c>
      <c r="C96" s="197" t="s">
        <v>150</v>
      </c>
      <c r="D96" s="272" t="s">
        <v>127</v>
      </c>
      <c r="E96">
        <v>98.75</v>
      </c>
      <c r="F96">
        <v>265</v>
      </c>
      <c r="G96">
        <v>175</v>
      </c>
      <c r="H96">
        <v>260</v>
      </c>
      <c r="J96" s="272">
        <v>900623</v>
      </c>
      <c r="K96" s="197" t="s">
        <v>97</v>
      </c>
      <c r="L96" s="272" t="s">
        <v>35</v>
      </c>
      <c r="M96" s="84">
        <v>73.4</v>
      </c>
      <c r="N96" s="192">
        <f t="shared" si="9"/>
        <v>0.7235</v>
      </c>
      <c r="O96" s="211">
        <v>310</v>
      </c>
      <c r="P96" s="211">
        <f t="shared" si="10"/>
        <v>224.285</v>
      </c>
    </row>
    <row r="97" spans="1:16" ht="14.25">
      <c r="A97" s="215">
        <v>4</v>
      </c>
      <c r="B97" s="272">
        <v>520808</v>
      </c>
      <c r="C97" s="197" t="s">
        <v>151</v>
      </c>
      <c r="D97" s="272" t="s">
        <v>127</v>
      </c>
      <c r="E97">
        <v>96.45</v>
      </c>
      <c r="F97">
        <v>190</v>
      </c>
      <c r="G97">
        <v>160</v>
      </c>
      <c r="H97">
        <v>230</v>
      </c>
      <c r="J97" s="272">
        <v>921113</v>
      </c>
      <c r="K97" s="197" t="s">
        <v>95</v>
      </c>
      <c r="L97" s="272" t="s">
        <v>35</v>
      </c>
      <c r="M97" s="84">
        <v>70.9</v>
      </c>
      <c r="N97" s="192">
        <f t="shared" si="9"/>
        <v>0.7422</v>
      </c>
      <c r="O97" s="211">
        <v>300</v>
      </c>
      <c r="P97" s="211">
        <f t="shared" si="10"/>
        <v>222.66</v>
      </c>
    </row>
    <row r="98" spans="1:16" ht="14.25">
      <c r="A98" s="215">
        <v>5</v>
      </c>
      <c r="B98" s="272">
        <v>620320</v>
      </c>
      <c r="C98" s="197" t="s">
        <v>154</v>
      </c>
      <c r="D98" s="272" t="s">
        <v>155</v>
      </c>
      <c r="E98">
        <v>99.6</v>
      </c>
      <c r="F98">
        <v>225</v>
      </c>
      <c r="G98">
        <v>180</v>
      </c>
      <c r="H98">
        <v>225</v>
      </c>
      <c r="K98" s="177"/>
      <c r="N98" s="229">
        <f t="shared" si="9"/>
        <v>0</v>
      </c>
      <c r="P98" s="211">
        <f t="shared" si="10"/>
        <v>0</v>
      </c>
    </row>
    <row r="99" spans="1:16" ht="14.25">
      <c r="A99" s="215">
        <v>6</v>
      </c>
      <c r="B99" s="272">
        <v>651110</v>
      </c>
      <c r="C99" s="197" t="s">
        <v>37</v>
      </c>
      <c r="D99" s="272" t="s">
        <v>35</v>
      </c>
      <c r="E99">
        <v>97.1</v>
      </c>
      <c r="F99">
        <v>250</v>
      </c>
      <c r="G99">
        <v>160</v>
      </c>
      <c r="H99">
        <v>280</v>
      </c>
      <c r="K99" s="177"/>
      <c r="N99" s="229">
        <f t="shared" si="9"/>
        <v>0</v>
      </c>
      <c r="P99" s="211">
        <f t="shared" si="10"/>
        <v>0</v>
      </c>
    </row>
    <row r="100" spans="1:8" ht="14.25">
      <c r="A100" s="215">
        <v>7</v>
      </c>
      <c r="B100" s="272">
        <v>640618</v>
      </c>
      <c r="C100" s="197" t="s">
        <v>100</v>
      </c>
      <c r="D100" s="272" t="s">
        <v>36</v>
      </c>
      <c r="E100">
        <v>99.95</v>
      </c>
      <c r="F100">
        <v>270</v>
      </c>
      <c r="G100">
        <v>155</v>
      </c>
      <c r="H100">
        <v>240</v>
      </c>
    </row>
    <row r="101" spans="1:8" ht="14.25">
      <c r="A101" s="215">
        <v>8</v>
      </c>
      <c r="B101" s="272">
        <v>881127</v>
      </c>
      <c r="C101" s="197" t="s">
        <v>152</v>
      </c>
      <c r="D101" s="272" t="s">
        <v>130</v>
      </c>
      <c r="E101">
        <v>95.55</v>
      </c>
      <c r="F101">
        <v>270</v>
      </c>
      <c r="G101">
        <v>145</v>
      </c>
      <c r="H101">
        <v>250</v>
      </c>
    </row>
    <row r="102" spans="1:8" ht="14.25">
      <c r="A102" s="215">
        <v>9</v>
      </c>
      <c r="B102" s="272">
        <v>550210</v>
      </c>
      <c r="C102" s="197" t="s">
        <v>153</v>
      </c>
      <c r="D102" s="272" t="s">
        <v>130</v>
      </c>
      <c r="E102">
        <v>99.65</v>
      </c>
      <c r="F102">
        <v>220</v>
      </c>
      <c r="G102">
        <v>155</v>
      </c>
      <c r="H102">
        <v>220</v>
      </c>
    </row>
    <row r="103" spans="1:4" ht="14.25">
      <c r="A103" s="215">
        <v>10</v>
      </c>
      <c r="B103" s="272"/>
      <c r="C103" s="197"/>
      <c r="D103" s="272"/>
    </row>
    <row r="104" ht="14.25">
      <c r="A104" s="215">
        <v>11</v>
      </c>
    </row>
    <row r="105" ht="14.25">
      <c r="A105" s="215">
        <v>12</v>
      </c>
    </row>
    <row r="106" ht="14.25">
      <c r="A106" s="215">
        <v>13</v>
      </c>
    </row>
    <row r="107" ht="14.25">
      <c r="A107" s="215">
        <v>14</v>
      </c>
    </row>
    <row r="108" ht="14.25">
      <c r="A108" s="215">
        <v>15</v>
      </c>
    </row>
    <row r="110" spans="1:9" ht="14.25">
      <c r="A110" s="230"/>
      <c r="B110" s="196"/>
      <c r="C110" s="196"/>
      <c r="D110" s="196" t="s">
        <v>171</v>
      </c>
      <c r="E110" s="196"/>
      <c r="F110" s="196"/>
      <c r="G110" s="196"/>
      <c r="H110" s="196"/>
      <c r="I110" s="231"/>
    </row>
    <row r="111" spans="1:9" ht="14.25">
      <c r="A111" s="215"/>
      <c r="B111" s="191" t="s">
        <v>7</v>
      </c>
      <c r="C111" s="191" t="s">
        <v>85</v>
      </c>
      <c r="D111" s="191" t="s">
        <v>86</v>
      </c>
      <c r="E111" s="191" t="s">
        <v>8</v>
      </c>
      <c r="F111" s="191" t="s">
        <v>87</v>
      </c>
      <c r="G111" s="191" t="s">
        <v>88</v>
      </c>
      <c r="H111" s="191" t="s">
        <v>89</v>
      </c>
      <c r="I111" s="216"/>
    </row>
    <row r="112" spans="1:8" ht="14.25">
      <c r="A112" s="215">
        <v>1</v>
      </c>
      <c r="B112" s="272">
        <v>480505</v>
      </c>
      <c r="C112" s="197" t="s">
        <v>156</v>
      </c>
      <c r="D112" s="272" t="s">
        <v>157</v>
      </c>
      <c r="E112">
        <v>102.3</v>
      </c>
      <c r="F112">
        <v>240</v>
      </c>
      <c r="G112">
        <v>150</v>
      </c>
      <c r="H112">
        <v>250</v>
      </c>
    </row>
    <row r="113" spans="1:8" ht="14.25">
      <c r="A113" s="215">
        <v>2</v>
      </c>
      <c r="B113" s="272">
        <v>570307</v>
      </c>
      <c r="C113" s="197" t="s">
        <v>158</v>
      </c>
      <c r="D113" s="272" t="s">
        <v>138</v>
      </c>
      <c r="E113">
        <v>105.25</v>
      </c>
      <c r="F113">
        <v>210</v>
      </c>
      <c r="G113">
        <v>140</v>
      </c>
      <c r="H113">
        <v>200</v>
      </c>
    </row>
    <row r="114" ht="14.25">
      <c r="A114" s="215">
        <v>3</v>
      </c>
    </row>
    <row r="115" ht="14.25">
      <c r="A115" s="215">
        <v>4</v>
      </c>
    </row>
    <row r="116" ht="14.25">
      <c r="A116" s="215">
        <v>5</v>
      </c>
    </row>
    <row r="117" ht="14.25">
      <c r="A117" s="215">
        <v>6</v>
      </c>
    </row>
    <row r="118" ht="14.25">
      <c r="A118" s="215">
        <v>7</v>
      </c>
    </row>
    <row r="119" ht="14.25">
      <c r="A119" s="215">
        <v>8</v>
      </c>
    </row>
    <row r="120" ht="14.25">
      <c r="A120" s="215">
        <v>9</v>
      </c>
    </row>
    <row r="121" ht="14.25">
      <c r="A121" s="215">
        <v>10</v>
      </c>
    </row>
    <row r="122" ht="14.25">
      <c r="A122" s="215">
        <v>11</v>
      </c>
    </row>
    <row r="123" ht="14.25">
      <c r="A123" s="215">
        <v>12</v>
      </c>
    </row>
    <row r="124" ht="14.25">
      <c r="A124" s="215">
        <v>13</v>
      </c>
    </row>
    <row r="125" ht="14.25">
      <c r="A125" s="215">
        <v>14</v>
      </c>
    </row>
    <row r="126" ht="14.25">
      <c r="A126" s="215">
        <v>15</v>
      </c>
    </row>
    <row r="128" spans="1:9" ht="14.25">
      <c r="A128" s="230"/>
      <c r="B128" s="196"/>
      <c r="C128" s="196"/>
      <c r="D128" s="196" t="s">
        <v>173</v>
      </c>
      <c r="E128" s="196"/>
      <c r="F128" s="196"/>
      <c r="G128" s="196"/>
      <c r="H128" s="196"/>
      <c r="I128" s="231"/>
    </row>
    <row r="129" spans="1:9" ht="14.25">
      <c r="A129" s="215"/>
      <c r="B129" s="191" t="s">
        <v>7</v>
      </c>
      <c r="C129" s="191" t="s">
        <v>85</v>
      </c>
      <c r="D129" s="191" t="s">
        <v>86</v>
      </c>
      <c r="E129" s="191" t="s">
        <v>8</v>
      </c>
      <c r="F129" s="191" t="s">
        <v>87</v>
      </c>
      <c r="G129" s="191" t="s">
        <v>88</v>
      </c>
      <c r="H129" s="191" t="s">
        <v>89</v>
      </c>
      <c r="I129" s="216"/>
    </row>
    <row r="130" spans="1:4" ht="14.25">
      <c r="A130" s="215">
        <v>1</v>
      </c>
      <c r="B130" s="272"/>
      <c r="C130" s="197"/>
      <c r="D130" s="272"/>
    </row>
    <row r="131" spans="1:4" ht="14.25">
      <c r="A131" s="215">
        <v>2</v>
      </c>
      <c r="B131" s="272"/>
      <c r="C131" s="197"/>
      <c r="D131" s="272"/>
    </row>
    <row r="132" spans="1:8" ht="14.25">
      <c r="A132" s="215">
        <v>3</v>
      </c>
      <c r="B132" s="272">
        <v>830313</v>
      </c>
      <c r="C132" s="197" t="s">
        <v>161</v>
      </c>
      <c r="D132" s="272" t="s">
        <v>130</v>
      </c>
      <c r="E132">
        <v>118.3</v>
      </c>
      <c r="F132">
        <v>230</v>
      </c>
      <c r="G132">
        <v>182.5</v>
      </c>
      <c r="H132">
        <v>230</v>
      </c>
    </row>
    <row r="133" spans="1:8" ht="14.25">
      <c r="A133" s="215">
        <v>4</v>
      </c>
      <c r="B133" s="272">
        <v>650224</v>
      </c>
      <c r="C133" s="197" t="s">
        <v>159</v>
      </c>
      <c r="D133" s="272" t="s">
        <v>127</v>
      </c>
      <c r="E133">
        <v>116.8</v>
      </c>
      <c r="F133">
        <v>250</v>
      </c>
      <c r="G133">
        <v>195</v>
      </c>
      <c r="H133">
        <v>210</v>
      </c>
    </row>
    <row r="134" spans="1:8" ht="14.25">
      <c r="A134" s="215">
        <v>5</v>
      </c>
      <c r="B134" s="272">
        <v>540726</v>
      </c>
      <c r="C134" s="197" t="s">
        <v>163</v>
      </c>
      <c r="D134" s="272" t="s">
        <v>157</v>
      </c>
      <c r="E134">
        <v>116.65</v>
      </c>
      <c r="F134">
        <v>185</v>
      </c>
      <c r="G134">
        <v>110</v>
      </c>
      <c r="H134">
        <v>215</v>
      </c>
    </row>
    <row r="135" spans="1:8" ht="14.25">
      <c r="A135" s="215">
        <v>6</v>
      </c>
      <c r="B135" s="272">
        <v>860922</v>
      </c>
      <c r="C135" s="197" t="s">
        <v>164</v>
      </c>
      <c r="D135" s="272" t="s">
        <v>165</v>
      </c>
      <c r="E135">
        <v>116.5</v>
      </c>
      <c r="F135">
        <v>225</v>
      </c>
      <c r="G135">
        <v>140</v>
      </c>
      <c r="H135">
        <v>200</v>
      </c>
    </row>
    <row r="136" ht="14.25">
      <c r="A136" s="215">
        <v>7</v>
      </c>
    </row>
    <row r="137" ht="14.25">
      <c r="A137" s="215">
        <v>8</v>
      </c>
    </row>
    <row r="138" ht="14.25">
      <c r="A138" s="215">
        <v>9</v>
      </c>
    </row>
    <row r="139" ht="14.25">
      <c r="A139" s="215">
        <v>10</v>
      </c>
    </row>
    <row r="140" ht="14.25">
      <c r="A140" s="215">
        <v>11</v>
      </c>
    </row>
    <row r="141" ht="14.25">
      <c r="A141" s="215">
        <v>12</v>
      </c>
    </row>
    <row r="142" ht="14.25">
      <c r="A142" s="215">
        <v>13</v>
      </c>
    </row>
    <row r="143" ht="14.25">
      <c r="A143" s="215">
        <v>14</v>
      </c>
    </row>
    <row r="144" ht="14.25">
      <c r="A144" s="215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7"/>
  <sheetViews>
    <sheetView showZeros="0" zoomScale="70" zoomScaleNormal="70" workbookViewId="0" topLeftCell="A1">
      <selection activeCell="Y18" sqref="Y18"/>
    </sheetView>
  </sheetViews>
  <sheetFormatPr defaultColWidth="9.140625" defaultRowHeight="15" customHeight="1"/>
  <cols>
    <col min="1" max="1" width="9.28125" style="1" customWidth="1"/>
    <col min="2" max="2" width="7.00390625" style="1" customWidth="1"/>
    <col min="3" max="3" width="6.140625" style="1" customWidth="1"/>
    <col min="4" max="4" width="24.421875" style="1" customWidth="1"/>
    <col min="5" max="5" width="16.7109375" style="1" customWidth="1"/>
    <col min="6" max="6" width="2.421875" style="1" customWidth="1"/>
    <col min="7" max="9" width="6.140625" style="1" customWidth="1"/>
    <col min="10" max="10" width="0.9921875" style="1" customWidth="1"/>
    <col min="11" max="11" width="7.421875" style="2" customWidth="1"/>
    <col min="12" max="12" width="6.140625" style="1" customWidth="1"/>
    <col min="13" max="13" width="6.421875" style="1" customWidth="1"/>
    <col min="14" max="14" width="6.140625" style="1" customWidth="1"/>
    <col min="15" max="15" width="0.85546875" style="2" customWidth="1"/>
    <col min="16" max="16" width="6.28125" style="2" customWidth="1"/>
    <col min="17" max="17" width="6.8515625" style="2" customWidth="1"/>
    <col min="18" max="20" width="6.140625" style="1" customWidth="1"/>
    <col min="21" max="21" width="0.9921875" style="2" customWidth="1"/>
    <col min="22" max="22" width="7.28125" style="2" customWidth="1"/>
    <col min="23" max="23" width="8.421875" style="2" customWidth="1"/>
    <col min="24" max="24" width="8.57421875" style="4" customWidth="1"/>
    <col min="25" max="25" width="9.8515625" style="3" customWidth="1"/>
    <col min="26" max="26" width="5.7109375" style="1" customWidth="1"/>
    <col min="27" max="27" width="5.140625" style="1" customWidth="1"/>
    <col min="28" max="28" width="5.00390625" style="1" customWidth="1"/>
    <col min="29" max="29" width="5.57421875" style="1" customWidth="1"/>
    <col min="30" max="16384" width="9.140625" style="1" customWidth="1"/>
  </cols>
  <sheetData>
    <row r="1" spans="1:29" ht="1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32"/>
      <c r="L1" s="17"/>
      <c r="M1" s="17"/>
      <c r="N1" s="17"/>
      <c r="O1" s="32"/>
      <c r="P1" s="32"/>
      <c r="Q1" s="32"/>
      <c r="R1" s="17"/>
      <c r="S1" s="17"/>
      <c r="T1" s="17"/>
      <c r="U1" s="32"/>
      <c r="V1" s="32"/>
      <c r="W1" s="32"/>
      <c r="X1" s="33"/>
      <c r="Y1" s="34"/>
      <c r="Z1" s="17"/>
      <c r="AA1" s="17"/>
      <c r="AB1" s="17"/>
      <c r="AC1" s="17"/>
    </row>
    <row r="2" spans="1:29" ht="15" customHeight="1">
      <c r="A2" s="13"/>
      <c r="B2" s="35"/>
      <c r="AC2" s="15"/>
    </row>
    <row r="3" spans="1:29" s="5" customFormat="1" ht="18.75" customHeight="1">
      <c r="A3" s="61"/>
      <c r="B3" s="60"/>
      <c r="C3" s="9"/>
      <c r="D3" s="9"/>
      <c r="E3" s="9"/>
      <c r="F3" s="9"/>
      <c r="G3" s="9"/>
      <c r="H3" s="9"/>
      <c r="I3" s="56" t="s">
        <v>23</v>
      </c>
      <c r="J3" s="52"/>
      <c r="K3" s="52"/>
      <c r="L3" s="9"/>
      <c r="M3" s="9"/>
      <c r="N3" s="9"/>
      <c r="O3" s="36"/>
      <c r="P3" s="36"/>
      <c r="Q3" s="52"/>
      <c r="R3" s="9"/>
      <c r="S3" s="9"/>
      <c r="T3" s="52" t="s">
        <v>1</v>
      </c>
      <c r="U3" s="52"/>
      <c r="V3" s="52"/>
      <c r="W3" s="181" t="str">
        <f>blad1!K5</f>
        <v>TK Trossö</v>
      </c>
      <c r="X3" s="9"/>
      <c r="Y3" s="9"/>
      <c r="Z3" s="9"/>
      <c r="AA3" s="9"/>
      <c r="AB3" s="9"/>
      <c r="AC3" s="54"/>
    </row>
    <row r="4" spans="1:29" s="5" customFormat="1" ht="18.75" customHeight="1">
      <c r="A4" s="50"/>
      <c r="B4" s="9"/>
      <c r="C4" s="9"/>
      <c r="D4" s="9"/>
      <c r="E4" s="9"/>
      <c r="F4" s="9"/>
      <c r="G4" s="9"/>
      <c r="H4" s="9"/>
      <c r="I4" s="56" t="s">
        <v>0</v>
      </c>
      <c r="J4" s="9"/>
      <c r="K4" s="51"/>
      <c r="L4" s="9"/>
      <c r="M4" s="9"/>
      <c r="N4" s="9"/>
      <c r="O4" s="36"/>
      <c r="P4" s="36"/>
      <c r="Q4" s="52"/>
      <c r="R4" s="9"/>
      <c r="S4" s="9"/>
      <c r="T4" s="10" t="s">
        <v>3</v>
      </c>
      <c r="U4" s="10"/>
      <c r="V4" s="10"/>
      <c r="W4" s="182" t="str">
        <f>blad1!K6</f>
        <v>c/o Koistinen, Skepparegatan 32</v>
      </c>
      <c r="X4" s="8"/>
      <c r="Y4" s="8"/>
      <c r="Z4" s="8"/>
      <c r="AA4" s="8"/>
      <c r="AB4" s="8"/>
      <c r="AC4" s="54"/>
    </row>
    <row r="5" spans="1:29" s="5" customFormat="1" ht="18.75" customHeight="1">
      <c r="A5" s="50"/>
      <c r="B5" s="9"/>
      <c r="C5" s="9"/>
      <c r="D5" s="9"/>
      <c r="E5" s="9"/>
      <c r="F5" s="9"/>
      <c r="G5" s="9"/>
      <c r="H5" s="9"/>
      <c r="I5" s="9"/>
      <c r="J5" s="9"/>
      <c r="K5" s="52"/>
      <c r="L5" s="9"/>
      <c r="M5" s="9"/>
      <c r="N5" s="9"/>
      <c r="O5" s="36"/>
      <c r="P5" s="36"/>
      <c r="Q5" s="52"/>
      <c r="R5" s="9"/>
      <c r="S5" s="9"/>
      <c r="T5" s="10" t="s">
        <v>4</v>
      </c>
      <c r="U5" s="10"/>
      <c r="V5" s="10"/>
      <c r="W5" s="182" t="str">
        <f>blad1!K7</f>
        <v>371 35 Karlskrona</v>
      </c>
      <c r="X5" s="8"/>
      <c r="Y5" s="8"/>
      <c r="Z5" s="8"/>
      <c r="AA5" s="8"/>
      <c r="AB5" s="8"/>
      <c r="AC5" s="54"/>
    </row>
    <row r="6" spans="1:29" s="5" customFormat="1" ht="18.75" customHeight="1">
      <c r="A6" s="50"/>
      <c r="B6" s="9"/>
      <c r="C6" s="9"/>
      <c r="D6" s="189" t="s">
        <v>115</v>
      </c>
      <c r="E6" s="195">
        <f>blad1!K3</f>
        <v>39004</v>
      </c>
      <c r="F6" s="9"/>
      <c r="G6" s="9"/>
      <c r="H6" s="174"/>
      <c r="I6" s="9"/>
      <c r="J6" s="9"/>
      <c r="K6" s="188"/>
      <c r="L6" s="9"/>
      <c r="M6" s="9"/>
      <c r="N6" s="9"/>
      <c r="O6" s="36"/>
      <c r="P6" s="36"/>
      <c r="Q6" s="52"/>
      <c r="R6" s="9"/>
      <c r="S6" s="9"/>
      <c r="AC6" s="54"/>
    </row>
    <row r="7" spans="1:29" s="5" customFormat="1" ht="16.5" customHeight="1">
      <c r="A7" s="55"/>
      <c r="B7" s="8"/>
      <c r="C7" s="8"/>
      <c r="D7" s="8"/>
      <c r="E7" s="8"/>
      <c r="F7" s="8"/>
      <c r="G7" s="8"/>
      <c r="H7" s="8"/>
      <c r="I7" s="8"/>
      <c r="J7" s="8"/>
      <c r="K7" s="10"/>
      <c r="L7" s="8"/>
      <c r="M7" s="8"/>
      <c r="N7" s="8"/>
      <c r="O7" s="10"/>
      <c r="P7" s="10"/>
      <c r="Q7" s="10"/>
      <c r="R7" s="8"/>
      <c r="S7" s="8"/>
      <c r="T7" s="8"/>
      <c r="U7" s="10"/>
      <c r="V7" s="10"/>
      <c r="W7" s="10"/>
      <c r="X7" s="8"/>
      <c r="Y7" s="8"/>
      <c r="Z7" s="8"/>
      <c r="AA7" s="8"/>
      <c r="AB7" s="8"/>
      <c r="AC7" s="53"/>
    </row>
    <row r="8" spans="13:23" s="5" customFormat="1" ht="16.5" customHeight="1">
      <c r="M8" s="9"/>
      <c r="N8" s="9"/>
      <c r="O8" s="7"/>
      <c r="P8" s="7"/>
      <c r="Q8" s="7"/>
      <c r="U8" s="7"/>
      <c r="V8" s="7"/>
      <c r="W8" s="7"/>
    </row>
    <row r="9" spans="1:29" s="5" customFormat="1" ht="16.5" customHeight="1">
      <c r="A9" s="81" t="s">
        <v>80</v>
      </c>
      <c r="B9" s="48"/>
      <c r="C9" s="8"/>
      <c r="D9" s="167" t="s">
        <v>81</v>
      </c>
      <c r="E9" s="77" t="s">
        <v>177</v>
      </c>
      <c r="F9" s="57"/>
      <c r="G9" s="77" t="s">
        <v>39</v>
      </c>
      <c r="H9" s="48"/>
      <c r="I9" s="77" t="s">
        <v>176</v>
      </c>
      <c r="L9" s="52" t="s">
        <v>5</v>
      </c>
      <c r="M9" s="9"/>
      <c r="N9" s="183" t="str">
        <f>blad1!K4</f>
        <v>Allsvenska serien Omg 4</v>
      </c>
      <c r="O9" s="8"/>
      <c r="P9" s="8"/>
      <c r="Q9" s="10"/>
      <c r="R9" s="8"/>
      <c r="S9" s="8"/>
      <c r="T9" s="52" t="s">
        <v>6</v>
      </c>
      <c r="U9" s="52"/>
      <c r="V9" s="52"/>
      <c r="W9" s="49"/>
      <c r="X9" s="8"/>
      <c r="Y9" s="8"/>
      <c r="Z9" s="8"/>
      <c r="AA9" s="8"/>
      <c r="AB9" s="8"/>
      <c r="AC9" s="9"/>
    </row>
    <row r="10" spans="11:23" s="5" customFormat="1" ht="16.5" customHeight="1">
      <c r="K10" s="7"/>
      <c r="O10" s="7"/>
      <c r="P10" s="7"/>
      <c r="Q10" s="7"/>
      <c r="U10" s="7"/>
      <c r="V10" s="7"/>
      <c r="W10" s="7"/>
    </row>
    <row r="11" spans="1:29" ht="15" customHeight="1">
      <c r="A11" s="168" t="s">
        <v>7</v>
      </c>
      <c r="B11" s="168" t="s">
        <v>8</v>
      </c>
      <c r="C11" s="168" t="s">
        <v>9</v>
      </c>
      <c r="D11" s="169" t="s">
        <v>10</v>
      </c>
      <c r="E11" s="169" t="s">
        <v>11</v>
      </c>
      <c r="F11" s="15"/>
      <c r="G11" s="13"/>
      <c r="H11" s="14" t="s">
        <v>24</v>
      </c>
      <c r="I11" s="15"/>
      <c r="J11" s="19"/>
      <c r="K11" s="19" t="s">
        <v>25</v>
      </c>
      <c r="L11" s="13"/>
      <c r="M11" s="14" t="s">
        <v>2</v>
      </c>
      <c r="N11" s="21"/>
      <c r="O11"/>
      <c r="P11" s="19" t="s">
        <v>26</v>
      </c>
      <c r="Q11" s="173" t="s">
        <v>27</v>
      </c>
      <c r="R11" s="13"/>
      <c r="S11" s="14" t="s">
        <v>28</v>
      </c>
      <c r="T11" s="15"/>
      <c r="U11"/>
      <c r="V11" s="19" t="s">
        <v>29</v>
      </c>
      <c r="W11" s="19" t="s">
        <v>30</v>
      </c>
      <c r="X11" s="171" t="s">
        <v>13</v>
      </c>
      <c r="Y11" s="172" t="s">
        <v>31</v>
      </c>
      <c r="Z11" s="168" t="s">
        <v>14</v>
      </c>
      <c r="AA11" s="168" t="s">
        <v>15</v>
      </c>
      <c r="AB11" s="168" t="s">
        <v>15</v>
      </c>
      <c r="AC11" s="168" t="s">
        <v>15</v>
      </c>
    </row>
    <row r="12" spans="1:29" s="35" customFormat="1" ht="15" customHeight="1">
      <c r="A12" s="170" t="s">
        <v>16</v>
      </c>
      <c r="B12" s="12"/>
      <c r="C12" s="12"/>
      <c r="D12" s="16"/>
      <c r="E12" s="16"/>
      <c r="F12" s="18"/>
      <c r="G12" s="16">
        <v>1</v>
      </c>
      <c r="H12" s="17">
        <v>2</v>
      </c>
      <c r="I12" s="18">
        <v>3</v>
      </c>
      <c r="J12" s="20"/>
      <c r="K12" s="20" t="s">
        <v>12</v>
      </c>
      <c r="L12" s="16">
        <v>1</v>
      </c>
      <c r="M12" s="17">
        <v>2</v>
      </c>
      <c r="N12" s="18">
        <v>3</v>
      </c>
      <c r="O12"/>
      <c r="P12" s="20" t="s">
        <v>12</v>
      </c>
      <c r="Q12" s="20" t="s">
        <v>32</v>
      </c>
      <c r="R12" s="16">
        <v>1</v>
      </c>
      <c r="S12" s="17">
        <v>2</v>
      </c>
      <c r="T12" s="18">
        <v>3</v>
      </c>
      <c r="U12"/>
      <c r="V12" s="20" t="s">
        <v>12</v>
      </c>
      <c r="W12" s="20"/>
      <c r="X12" s="22"/>
      <c r="Y12" s="23"/>
      <c r="Z12" s="12"/>
      <c r="AA12" s="12"/>
      <c r="AB12" s="12"/>
      <c r="AC12" s="12"/>
    </row>
    <row r="13" spans="1:29" s="35" customFormat="1" ht="18" customHeight="1">
      <c r="A13" s="85">
        <f>blad1!B112</f>
        <v>480505</v>
      </c>
      <c r="B13" s="79">
        <f>blad1!E112</f>
        <v>102.3</v>
      </c>
      <c r="C13" s="86">
        <v>110</v>
      </c>
      <c r="D13" s="87" t="str">
        <f>blad1!C112</f>
        <v>Sivert Jörgensen</v>
      </c>
      <c r="E13" s="90" t="str">
        <f>blad1!D112</f>
        <v>HAK Greppet</v>
      </c>
      <c r="F13" s="91"/>
      <c r="G13" s="66">
        <f>blad1!F112</f>
        <v>240</v>
      </c>
      <c r="H13" s="40">
        <v>255</v>
      </c>
      <c r="I13" s="40">
        <v>262.5</v>
      </c>
      <c r="J13" s="38">
        <f aca="true" t="shared" si="0" ref="J13:J27">MAX(G13,H13,I13)</f>
        <v>262.5</v>
      </c>
      <c r="K13" s="39">
        <f aca="true" t="shared" si="1" ref="K13:K27">IF(J13&lt;0,0,J13)</f>
        <v>262.5</v>
      </c>
      <c r="L13" s="66">
        <f>blad1!G112</f>
        <v>150</v>
      </c>
      <c r="M13" s="40">
        <v>155</v>
      </c>
      <c r="N13" s="40">
        <v>165.5</v>
      </c>
      <c r="O13" s="39">
        <f aca="true" t="shared" si="2" ref="O13:O27">MAX(L13,M13,N13)</f>
        <v>165.5</v>
      </c>
      <c r="P13" s="39">
        <v>165</v>
      </c>
      <c r="Q13" s="39">
        <f aca="true" t="shared" si="3" ref="Q13:Q27">SUM(K13+P13)</f>
        <v>427.5</v>
      </c>
      <c r="R13" s="66">
        <f>blad1!H112</f>
        <v>250</v>
      </c>
      <c r="S13" s="40">
        <v>-273</v>
      </c>
      <c r="T13" s="40" t="s">
        <v>181</v>
      </c>
      <c r="U13" s="39">
        <f aca="true" t="shared" si="4" ref="U13:U27">MAX(R13,S13,T13)</f>
        <v>250</v>
      </c>
      <c r="V13" s="39">
        <f aca="true" t="shared" si="5" ref="V13:V27">IF(U13&lt;0,0,U13)</f>
        <v>250</v>
      </c>
      <c r="W13" s="39">
        <f aca="true" t="shared" si="6" ref="W13:W27">SUM(K13+P13+V13)</f>
        <v>677.5</v>
      </c>
      <c r="X13" s="41">
        <f aca="true" t="shared" si="7" ref="X13:X27">IF(B13&lt;&gt;0,VLOOKUP(INT(B13),Wilksmen,(B13-INT(B13))*10+2),0)</f>
        <v>0.6032</v>
      </c>
      <c r="Y13" s="38">
        <f aca="true" t="shared" si="8" ref="Y13:Y27">SUM(W13*X13)</f>
        <v>408.66799999999995</v>
      </c>
      <c r="Z13" s="42">
        <v>1</v>
      </c>
      <c r="AA13" s="42"/>
      <c r="AB13" s="42"/>
      <c r="AC13" s="42"/>
    </row>
    <row r="14" spans="1:29" s="35" customFormat="1" ht="18" customHeight="1">
      <c r="A14" s="85">
        <f>blad1!B113</f>
        <v>570307</v>
      </c>
      <c r="B14" s="79">
        <f>blad1!E113</f>
        <v>105.25</v>
      </c>
      <c r="C14" s="86">
        <v>110</v>
      </c>
      <c r="D14" s="87" t="str">
        <f>blad1!C113</f>
        <v>Tony Eriksson</v>
      </c>
      <c r="E14" s="90" t="str">
        <f>blad1!D113</f>
        <v>Ystad KK</v>
      </c>
      <c r="F14" s="67"/>
      <c r="G14" s="66">
        <f>blad1!F113</f>
        <v>210</v>
      </c>
      <c r="H14" s="40">
        <v>220</v>
      </c>
      <c r="I14" s="40">
        <v>225</v>
      </c>
      <c r="J14" s="38">
        <f t="shared" si="0"/>
        <v>225</v>
      </c>
      <c r="K14" s="39">
        <f t="shared" si="1"/>
        <v>225</v>
      </c>
      <c r="L14" s="66">
        <f>blad1!G113</f>
        <v>140</v>
      </c>
      <c r="M14" s="40">
        <v>145</v>
      </c>
      <c r="N14" s="40" t="s">
        <v>181</v>
      </c>
      <c r="O14" s="39">
        <f t="shared" si="2"/>
        <v>145</v>
      </c>
      <c r="P14" s="39">
        <f aca="true" t="shared" si="9" ref="P14:P27">IF(O14&lt;0,0,O14)</f>
        <v>145</v>
      </c>
      <c r="Q14" s="39">
        <f t="shared" si="3"/>
        <v>370</v>
      </c>
      <c r="R14" s="66">
        <f>blad1!H113</f>
        <v>200</v>
      </c>
      <c r="S14" s="40">
        <v>220</v>
      </c>
      <c r="T14" s="40">
        <v>-225</v>
      </c>
      <c r="U14" s="39">
        <f t="shared" si="4"/>
        <v>220</v>
      </c>
      <c r="V14" s="39">
        <f t="shared" si="5"/>
        <v>220</v>
      </c>
      <c r="W14" s="39">
        <f t="shared" si="6"/>
        <v>590</v>
      </c>
      <c r="X14" s="41">
        <f t="shared" si="7"/>
        <v>0.5972</v>
      </c>
      <c r="Y14" s="38">
        <f t="shared" si="8"/>
        <v>352.34799999999996</v>
      </c>
      <c r="Z14" s="286">
        <v>2</v>
      </c>
      <c r="AA14" s="40"/>
      <c r="AB14" s="40"/>
      <c r="AC14" s="40"/>
    </row>
    <row r="15" spans="1:29" s="35" customFormat="1" ht="18" customHeight="1">
      <c r="A15" s="85">
        <f>blad1!B114</f>
        <v>0</v>
      </c>
      <c r="B15" s="79"/>
      <c r="C15" s="86"/>
      <c r="D15" s="87">
        <f>blad1!C114</f>
        <v>0</v>
      </c>
      <c r="E15" s="90">
        <f>blad1!D114</f>
        <v>0</v>
      </c>
      <c r="F15" s="66"/>
      <c r="G15" s="66">
        <f>blad1!F114</f>
        <v>0</v>
      </c>
      <c r="H15" s="40"/>
      <c r="I15" s="40"/>
      <c r="J15" s="38">
        <f t="shared" si="0"/>
        <v>0</v>
      </c>
      <c r="K15" s="39">
        <f t="shared" si="1"/>
        <v>0</v>
      </c>
      <c r="L15" s="66">
        <f>blad1!G114</f>
        <v>0</v>
      </c>
      <c r="M15" s="40"/>
      <c r="N15" s="40"/>
      <c r="O15" s="39">
        <f t="shared" si="2"/>
        <v>0</v>
      </c>
      <c r="P15" s="39">
        <f t="shared" si="9"/>
        <v>0</v>
      </c>
      <c r="Q15" s="39">
        <f t="shared" si="3"/>
        <v>0</v>
      </c>
      <c r="R15" s="66">
        <f>blad1!H114</f>
        <v>0</v>
      </c>
      <c r="S15" s="40"/>
      <c r="T15" s="40"/>
      <c r="U15" s="39">
        <f t="shared" si="4"/>
        <v>0</v>
      </c>
      <c r="V15" s="39">
        <f t="shared" si="5"/>
        <v>0</v>
      </c>
      <c r="W15" s="39">
        <f t="shared" si="6"/>
        <v>0</v>
      </c>
      <c r="X15" s="41">
        <f t="shared" si="7"/>
        <v>0</v>
      </c>
      <c r="Y15" s="38">
        <f t="shared" si="8"/>
        <v>0</v>
      </c>
      <c r="Z15" s="40"/>
      <c r="AA15" s="40"/>
      <c r="AB15" s="40"/>
      <c r="AC15" s="40"/>
    </row>
    <row r="16" spans="1:29" s="35" customFormat="1" ht="18" customHeight="1">
      <c r="A16" s="85">
        <f>blad1!B115</f>
        <v>0</v>
      </c>
      <c r="B16" s="79"/>
      <c r="C16" s="86"/>
      <c r="D16" s="87">
        <f>blad1!C115</f>
        <v>0</v>
      </c>
      <c r="E16" s="90">
        <f>blad1!D115</f>
        <v>0</v>
      </c>
      <c r="F16" s="67"/>
      <c r="G16" s="66">
        <f>blad1!F115</f>
        <v>0</v>
      </c>
      <c r="H16" s="40"/>
      <c r="I16" s="40"/>
      <c r="J16" s="38">
        <f t="shared" si="0"/>
        <v>0</v>
      </c>
      <c r="K16" s="39">
        <f t="shared" si="1"/>
        <v>0</v>
      </c>
      <c r="L16" s="66">
        <f>blad1!G115</f>
        <v>0</v>
      </c>
      <c r="M16" s="40"/>
      <c r="N16" s="40"/>
      <c r="O16" s="39">
        <f t="shared" si="2"/>
        <v>0</v>
      </c>
      <c r="P16" s="39">
        <f t="shared" si="9"/>
        <v>0</v>
      </c>
      <c r="Q16" s="39">
        <f t="shared" si="3"/>
        <v>0</v>
      </c>
      <c r="R16" s="66">
        <f>blad1!H115</f>
        <v>0</v>
      </c>
      <c r="S16" s="40"/>
      <c r="T16" s="40"/>
      <c r="U16" s="39">
        <f t="shared" si="4"/>
        <v>0</v>
      </c>
      <c r="V16" s="39">
        <f t="shared" si="5"/>
        <v>0</v>
      </c>
      <c r="W16" s="39">
        <f t="shared" si="6"/>
        <v>0</v>
      </c>
      <c r="X16" s="41">
        <f t="shared" si="7"/>
        <v>0</v>
      </c>
      <c r="Y16" s="38">
        <f t="shared" si="8"/>
        <v>0</v>
      </c>
      <c r="Z16" s="40"/>
      <c r="AA16" s="40"/>
      <c r="AB16" s="40"/>
      <c r="AC16" s="40"/>
    </row>
    <row r="17" spans="1:29" s="35" customFormat="1" ht="18" customHeight="1">
      <c r="A17" s="85">
        <f>blad1!B116</f>
        <v>0</v>
      </c>
      <c r="B17" s="79"/>
      <c r="C17" s="86"/>
      <c r="D17" s="87">
        <f>blad1!C116</f>
        <v>0</v>
      </c>
      <c r="E17" s="90">
        <f>blad1!D116</f>
        <v>0</v>
      </c>
      <c r="F17" s="66"/>
      <c r="G17" s="66">
        <f>blad1!F116</f>
        <v>0</v>
      </c>
      <c r="H17" s="40"/>
      <c r="I17" s="40"/>
      <c r="J17" s="38">
        <f t="shared" si="0"/>
        <v>0</v>
      </c>
      <c r="K17" s="39">
        <f t="shared" si="1"/>
        <v>0</v>
      </c>
      <c r="L17" s="66">
        <f>blad1!G116</f>
        <v>0</v>
      </c>
      <c r="M17" s="40"/>
      <c r="N17" s="40"/>
      <c r="O17" s="39">
        <f t="shared" si="2"/>
        <v>0</v>
      </c>
      <c r="P17" s="39">
        <f t="shared" si="9"/>
        <v>0</v>
      </c>
      <c r="Q17" s="39">
        <f t="shared" si="3"/>
        <v>0</v>
      </c>
      <c r="R17" s="66">
        <f>blad1!H116</f>
        <v>0</v>
      </c>
      <c r="S17" s="40"/>
      <c r="T17" s="40"/>
      <c r="U17" s="39">
        <f t="shared" si="4"/>
        <v>0</v>
      </c>
      <c r="V17" s="39">
        <f t="shared" si="5"/>
        <v>0</v>
      </c>
      <c r="W17" s="39">
        <f t="shared" si="6"/>
        <v>0</v>
      </c>
      <c r="X17" s="41">
        <f t="shared" si="7"/>
        <v>0</v>
      </c>
      <c r="Y17" s="38">
        <f t="shared" si="8"/>
        <v>0</v>
      </c>
      <c r="Z17" s="40"/>
      <c r="AA17" s="40"/>
      <c r="AB17" s="40"/>
      <c r="AC17" s="40"/>
    </row>
    <row r="18" spans="1:29" s="35" customFormat="1" ht="18" customHeight="1">
      <c r="A18" s="85">
        <f>blad1!B117</f>
        <v>0</v>
      </c>
      <c r="B18" s="79"/>
      <c r="C18" s="86"/>
      <c r="D18" s="87">
        <f>blad1!C117</f>
        <v>0</v>
      </c>
      <c r="E18" s="90">
        <f>blad1!D117</f>
        <v>0</v>
      </c>
      <c r="F18" s="66"/>
      <c r="G18" s="66">
        <f>blad1!F117</f>
        <v>0</v>
      </c>
      <c r="H18" s="40"/>
      <c r="I18" s="40"/>
      <c r="J18" s="38">
        <f t="shared" si="0"/>
        <v>0</v>
      </c>
      <c r="K18" s="39">
        <f t="shared" si="1"/>
        <v>0</v>
      </c>
      <c r="L18" s="66">
        <f>blad1!G117</f>
        <v>0</v>
      </c>
      <c r="M18" s="40"/>
      <c r="N18" s="40"/>
      <c r="O18" s="39">
        <f t="shared" si="2"/>
        <v>0</v>
      </c>
      <c r="P18" s="39">
        <f t="shared" si="9"/>
        <v>0</v>
      </c>
      <c r="Q18" s="39">
        <f t="shared" si="3"/>
        <v>0</v>
      </c>
      <c r="R18" s="66">
        <f>blad1!H117</f>
        <v>0</v>
      </c>
      <c r="S18" s="40"/>
      <c r="T18" s="40"/>
      <c r="U18" s="39">
        <f t="shared" si="4"/>
        <v>0</v>
      </c>
      <c r="V18" s="39">
        <f t="shared" si="5"/>
        <v>0</v>
      </c>
      <c r="W18" s="39">
        <f t="shared" si="6"/>
        <v>0</v>
      </c>
      <c r="X18" s="41">
        <f t="shared" si="7"/>
        <v>0</v>
      </c>
      <c r="Y18" s="38">
        <f t="shared" si="8"/>
        <v>0</v>
      </c>
      <c r="Z18" s="40"/>
      <c r="AA18" s="40"/>
      <c r="AB18" s="40"/>
      <c r="AC18" s="40"/>
    </row>
    <row r="19" spans="1:29" s="35" customFormat="1" ht="18" customHeight="1">
      <c r="A19" s="85">
        <f>blad1!B118</f>
        <v>0</v>
      </c>
      <c r="B19" s="79"/>
      <c r="C19" s="86"/>
      <c r="D19" s="87">
        <f>blad1!C118</f>
        <v>0</v>
      </c>
      <c r="E19" s="90">
        <f>blad1!D118</f>
        <v>0</v>
      </c>
      <c r="F19" s="66"/>
      <c r="G19" s="66">
        <f>blad1!F118</f>
        <v>0</v>
      </c>
      <c r="H19" s="40"/>
      <c r="I19" s="40"/>
      <c r="J19" s="38">
        <f t="shared" si="0"/>
        <v>0</v>
      </c>
      <c r="K19" s="39">
        <f t="shared" si="1"/>
        <v>0</v>
      </c>
      <c r="L19" s="66">
        <f>blad1!G118</f>
        <v>0</v>
      </c>
      <c r="M19" s="40"/>
      <c r="N19" s="40"/>
      <c r="O19" s="39">
        <f t="shared" si="2"/>
        <v>0</v>
      </c>
      <c r="P19" s="39">
        <f t="shared" si="9"/>
        <v>0</v>
      </c>
      <c r="Q19" s="39">
        <f t="shared" si="3"/>
        <v>0</v>
      </c>
      <c r="R19" s="66">
        <f>blad1!H118</f>
        <v>0</v>
      </c>
      <c r="S19" s="40"/>
      <c r="T19" s="40"/>
      <c r="U19" s="39">
        <f t="shared" si="4"/>
        <v>0</v>
      </c>
      <c r="V19" s="39">
        <f t="shared" si="5"/>
        <v>0</v>
      </c>
      <c r="W19" s="39">
        <f t="shared" si="6"/>
        <v>0</v>
      </c>
      <c r="X19" s="41">
        <f t="shared" si="7"/>
        <v>0</v>
      </c>
      <c r="Y19" s="38">
        <f t="shared" si="8"/>
        <v>0</v>
      </c>
      <c r="Z19" s="40"/>
      <c r="AA19" s="40"/>
      <c r="AB19" s="40"/>
      <c r="AC19" s="40"/>
    </row>
    <row r="20" spans="1:29" s="35" customFormat="1" ht="18" customHeight="1">
      <c r="A20" s="85">
        <f>blad1!B119</f>
        <v>0</v>
      </c>
      <c r="B20" s="79">
        <f>blad1!E64</f>
        <v>0</v>
      </c>
      <c r="C20" s="86"/>
      <c r="D20" s="87">
        <f>blad1!C119</f>
        <v>0</v>
      </c>
      <c r="E20" s="90">
        <f>blad1!D119</f>
        <v>0</v>
      </c>
      <c r="F20" s="66"/>
      <c r="G20" s="66">
        <f>blad1!F119</f>
        <v>0</v>
      </c>
      <c r="H20" s="40"/>
      <c r="I20" s="40"/>
      <c r="J20" s="38">
        <f t="shared" si="0"/>
        <v>0</v>
      </c>
      <c r="K20" s="39">
        <f t="shared" si="1"/>
        <v>0</v>
      </c>
      <c r="L20" s="66">
        <f>blad1!G119</f>
        <v>0</v>
      </c>
      <c r="M20" s="40"/>
      <c r="N20" s="40"/>
      <c r="O20" s="39">
        <f t="shared" si="2"/>
        <v>0</v>
      </c>
      <c r="P20" s="39">
        <f t="shared" si="9"/>
        <v>0</v>
      </c>
      <c r="Q20" s="39">
        <f t="shared" si="3"/>
        <v>0</v>
      </c>
      <c r="R20" s="66">
        <f>blad1!H119</f>
        <v>0</v>
      </c>
      <c r="S20" s="40"/>
      <c r="T20" s="40"/>
      <c r="U20" s="39">
        <f t="shared" si="4"/>
        <v>0</v>
      </c>
      <c r="V20" s="39">
        <f t="shared" si="5"/>
        <v>0</v>
      </c>
      <c r="W20" s="39">
        <f t="shared" si="6"/>
        <v>0</v>
      </c>
      <c r="X20" s="41">
        <f t="shared" si="7"/>
        <v>0</v>
      </c>
      <c r="Y20" s="38">
        <f t="shared" si="8"/>
        <v>0</v>
      </c>
      <c r="Z20" s="40"/>
      <c r="AA20" s="40"/>
      <c r="AB20" s="40"/>
      <c r="AC20" s="40"/>
    </row>
    <row r="21" spans="1:29" s="35" customFormat="1" ht="18" customHeight="1">
      <c r="A21" s="85">
        <f>blad1!B120</f>
        <v>0</v>
      </c>
      <c r="B21" s="79">
        <f>blad1!E65</f>
        <v>0</v>
      </c>
      <c r="C21" s="86"/>
      <c r="D21" s="87">
        <f>blad1!C120</f>
        <v>0</v>
      </c>
      <c r="E21" s="90">
        <f>blad1!D120</f>
        <v>0</v>
      </c>
      <c r="F21" s="67"/>
      <c r="G21" s="66">
        <f>blad1!F120</f>
        <v>0</v>
      </c>
      <c r="H21" s="40"/>
      <c r="I21" s="40"/>
      <c r="J21" s="38">
        <f t="shared" si="0"/>
        <v>0</v>
      </c>
      <c r="K21" s="39">
        <f t="shared" si="1"/>
        <v>0</v>
      </c>
      <c r="L21" s="66">
        <f>blad1!G120</f>
        <v>0</v>
      </c>
      <c r="M21" s="40"/>
      <c r="N21" s="40"/>
      <c r="O21" s="39">
        <f t="shared" si="2"/>
        <v>0</v>
      </c>
      <c r="P21" s="39">
        <f t="shared" si="9"/>
        <v>0</v>
      </c>
      <c r="Q21" s="39">
        <f t="shared" si="3"/>
        <v>0</v>
      </c>
      <c r="R21" s="66">
        <f>blad1!H120</f>
        <v>0</v>
      </c>
      <c r="S21" s="40"/>
      <c r="T21" s="40"/>
      <c r="U21" s="39">
        <f t="shared" si="4"/>
        <v>0</v>
      </c>
      <c r="V21" s="39">
        <f t="shared" si="5"/>
        <v>0</v>
      </c>
      <c r="W21" s="39">
        <f t="shared" si="6"/>
        <v>0</v>
      </c>
      <c r="X21" s="41">
        <f t="shared" si="7"/>
        <v>0</v>
      </c>
      <c r="Y21" s="38">
        <f t="shared" si="8"/>
        <v>0</v>
      </c>
      <c r="Z21" s="40"/>
      <c r="AA21" s="40"/>
      <c r="AB21" s="40"/>
      <c r="AC21" s="40"/>
    </row>
    <row r="22" spans="1:29" s="35" customFormat="1" ht="18" customHeight="1">
      <c r="A22" s="85">
        <f>blad1!B121</f>
        <v>0</v>
      </c>
      <c r="B22" s="79">
        <f>blad1!E66</f>
        <v>0</v>
      </c>
      <c r="C22" s="83"/>
      <c r="D22" s="87">
        <f>blad1!C121</f>
        <v>0</v>
      </c>
      <c r="E22" s="90">
        <f>blad1!D121</f>
        <v>0</v>
      </c>
      <c r="F22" s="66"/>
      <c r="G22" s="66">
        <f>blad1!F121</f>
        <v>0</v>
      </c>
      <c r="H22" s="40"/>
      <c r="I22" s="40"/>
      <c r="J22" s="38">
        <f t="shared" si="0"/>
        <v>0</v>
      </c>
      <c r="K22" s="39">
        <f t="shared" si="1"/>
        <v>0</v>
      </c>
      <c r="L22" s="66">
        <f>blad1!G121</f>
        <v>0</v>
      </c>
      <c r="M22" s="40"/>
      <c r="N22" s="40"/>
      <c r="O22" s="39">
        <f t="shared" si="2"/>
        <v>0</v>
      </c>
      <c r="P22" s="39">
        <f t="shared" si="9"/>
        <v>0</v>
      </c>
      <c r="Q22" s="39">
        <f t="shared" si="3"/>
        <v>0</v>
      </c>
      <c r="R22" s="66">
        <f>blad1!H121</f>
        <v>0</v>
      </c>
      <c r="S22" s="40"/>
      <c r="T22" s="40"/>
      <c r="U22" s="39">
        <f t="shared" si="4"/>
        <v>0</v>
      </c>
      <c r="V22" s="39">
        <f t="shared" si="5"/>
        <v>0</v>
      </c>
      <c r="W22" s="39">
        <f t="shared" si="6"/>
        <v>0</v>
      </c>
      <c r="X22" s="41">
        <f t="shared" si="7"/>
        <v>0</v>
      </c>
      <c r="Y22" s="38">
        <f t="shared" si="8"/>
        <v>0</v>
      </c>
      <c r="Z22" s="40"/>
      <c r="AA22" s="40"/>
      <c r="AB22" s="40"/>
      <c r="AC22" s="40"/>
    </row>
    <row r="23" spans="1:29" s="35" customFormat="1" ht="18" customHeight="1">
      <c r="A23" s="85">
        <f>blad1!B122</f>
        <v>0</v>
      </c>
      <c r="B23" s="79">
        <f>blad1!E67</f>
        <v>0</v>
      </c>
      <c r="C23" s="89"/>
      <c r="D23" s="87">
        <f>blad1!C122</f>
        <v>0</v>
      </c>
      <c r="E23" s="90">
        <f>blad1!D122</f>
        <v>0</v>
      </c>
      <c r="F23" s="67"/>
      <c r="G23" s="66">
        <f>blad1!F122</f>
        <v>0</v>
      </c>
      <c r="H23" s="40"/>
      <c r="I23" s="40"/>
      <c r="J23" s="38">
        <f t="shared" si="0"/>
        <v>0</v>
      </c>
      <c r="K23" s="39">
        <f t="shared" si="1"/>
        <v>0</v>
      </c>
      <c r="L23" s="66">
        <f>blad1!G122</f>
        <v>0</v>
      </c>
      <c r="M23" s="40"/>
      <c r="N23" s="40"/>
      <c r="O23" s="39">
        <f t="shared" si="2"/>
        <v>0</v>
      </c>
      <c r="P23" s="39">
        <f t="shared" si="9"/>
        <v>0</v>
      </c>
      <c r="Q23" s="39">
        <f t="shared" si="3"/>
        <v>0</v>
      </c>
      <c r="R23" s="66">
        <f>blad1!H122</f>
        <v>0</v>
      </c>
      <c r="S23" s="40"/>
      <c r="T23" s="40"/>
      <c r="U23" s="39">
        <f t="shared" si="4"/>
        <v>0</v>
      </c>
      <c r="V23" s="39">
        <f t="shared" si="5"/>
        <v>0</v>
      </c>
      <c r="W23" s="39">
        <f t="shared" si="6"/>
        <v>0</v>
      </c>
      <c r="X23" s="41">
        <f t="shared" si="7"/>
        <v>0</v>
      </c>
      <c r="Y23" s="38">
        <f t="shared" si="8"/>
        <v>0</v>
      </c>
      <c r="Z23" s="40"/>
      <c r="AA23" s="40"/>
      <c r="AB23" s="40"/>
      <c r="AC23" s="40"/>
    </row>
    <row r="24" spans="1:29" s="35" customFormat="1" ht="18" customHeight="1">
      <c r="A24" s="85">
        <f>blad1!B123</f>
        <v>0</v>
      </c>
      <c r="B24" s="79">
        <f>blad1!E68</f>
        <v>0</v>
      </c>
      <c r="C24" s="89"/>
      <c r="D24" s="87">
        <f>blad1!C123</f>
        <v>0</v>
      </c>
      <c r="E24" s="90">
        <f>blad1!D123</f>
        <v>0</v>
      </c>
      <c r="F24" s="66"/>
      <c r="G24" s="66">
        <f>blad1!F123</f>
        <v>0</v>
      </c>
      <c r="H24" s="40"/>
      <c r="I24" s="40"/>
      <c r="J24" s="38">
        <f t="shared" si="0"/>
        <v>0</v>
      </c>
      <c r="K24" s="39">
        <f t="shared" si="1"/>
        <v>0</v>
      </c>
      <c r="L24" s="66">
        <f>blad1!G123</f>
        <v>0</v>
      </c>
      <c r="M24" s="40"/>
      <c r="N24" s="40"/>
      <c r="O24" s="39">
        <f t="shared" si="2"/>
        <v>0</v>
      </c>
      <c r="P24" s="39">
        <f t="shared" si="9"/>
        <v>0</v>
      </c>
      <c r="Q24" s="39">
        <f t="shared" si="3"/>
        <v>0</v>
      </c>
      <c r="R24" s="66">
        <f>blad1!H123</f>
        <v>0</v>
      </c>
      <c r="S24" s="40"/>
      <c r="T24" s="40"/>
      <c r="U24" s="39">
        <f t="shared" si="4"/>
        <v>0</v>
      </c>
      <c r="V24" s="39">
        <f t="shared" si="5"/>
        <v>0</v>
      </c>
      <c r="W24" s="39">
        <f t="shared" si="6"/>
        <v>0</v>
      </c>
      <c r="X24" s="41">
        <f t="shared" si="7"/>
        <v>0</v>
      </c>
      <c r="Y24" s="38">
        <f t="shared" si="8"/>
        <v>0</v>
      </c>
      <c r="Z24" s="40"/>
      <c r="AA24" s="40"/>
      <c r="AB24" s="40"/>
      <c r="AC24" s="40"/>
    </row>
    <row r="25" spans="1:29" s="35" customFormat="1" ht="18" customHeight="1">
      <c r="A25" s="85">
        <f>blad1!B124</f>
        <v>0</v>
      </c>
      <c r="B25" s="79">
        <f>blad1!E69</f>
        <v>0</v>
      </c>
      <c r="C25" s="42"/>
      <c r="D25" s="87">
        <f>blad1!C124</f>
        <v>0</v>
      </c>
      <c r="E25" s="90">
        <f>blad1!D124</f>
        <v>0</v>
      </c>
      <c r="F25" s="66"/>
      <c r="G25" s="66">
        <f>blad1!F124</f>
        <v>0</v>
      </c>
      <c r="H25" s="40"/>
      <c r="I25" s="40"/>
      <c r="J25" s="38">
        <f t="shared" si="0"/>
        <v>0</v>
      </c>
      <c r="K25" s="39">
        <f t="shared" si="1"/>
        <v>0</v>
      </c>
      <c r="L25" s="66">
        <f>blad1!G124</f>
        <v>0</v>
      </c>
      <c r="M25" s="40"/>
      <c r="N25" s="40"/>
      <c r="O25" s="39">
        <f t="shared" si="2"/>
        <v>0</v>
      </c>
      <c r="P25" s="39">
        <f t="shared" si="9"/>
        <v>0</v>
      </c>
      <c r="Q25" s="39">
        <f t="shared" si="3"/>
        <v>0</v>
      </c>
      <c r="R25" s="66">
        <f>blad1!H124</f>
        <v>0</v>
      </c>
      <c r="S25" s="40"/>
      <c r="T25" s="40"/>
      <c r="U25" s="39">
        <f t="shared" si="4"/>
        <v>0</v>
      </c>
      <c r="V25" s="39">
        <f t="shared" si="5"/>
        <v>0</v>
      </c>
      <c r="W25" s="39">
        <f t="shared" si="6"/>
        <v>0</v>
      </c>
      <c r="X25" s="41">
        <f t="shared" si="7"/>
        <v>0</v>
      </c>
      <c r="Y25" s="38">
        <f t="shared" si="8"/>
        <v>0</v>
      </c>
      <c r="Z25" s="40"/>
      <c r="AA25" s="40"/>
      <c r="AB25" s="40"/>
      <c r="AC25" s="40"/>
    </row>
    <row r="26" spans="1:32" ht="18" customHeight="1">
      <c r="A26" s="85">
        <f>blad1!B125</f>
        <v>0</v>
      </c>
      <c r="B26" s="79">
        <f>blad1!E70</f>
        <v>0</v>
      </c>
      <c r="C26" s="92"/>
      <c r="D26" s="87">
        <f>blad1!C125</f>
        <v>0</v>
      </c>
      <c r="E26" s="90">
        <f>blad1!D125</f>
        <v>0</v>
      </c>
      <c r="F26" s="78"/>
      <c r="G26" s="66">
        <f>blad1!F125</f>
        <v>0</v>
      </c>
      <c r="H26" s="92"/>
      <c r="I26" s="92"/>
      <c r="J26" s="38">
        <f t="shared" si="0"/>
        <v>0</v>
      </c>
      <c r="K26" s="39">
        <f t="shared" si="1"/>
        <v>0</v>
      </c>
      <c r="L26" s="66">
        <f>blad1!G125</f>
        <v>0</v>
      </c>
      <c r="M26" s="92"/>
      <c r="N26" s="92"/>
      <c r="O26" s="39">
        <f t="shared" si="2"/>
        <v>0</v>
      </c>
      <c r="P26" s="39">
        <f t="shared" si="9"/>
        <v>0</v>
      </c>
      <c r="Q26" s="39">
        <f t="shared" si="3"/>
        <v>0</v>
      </c>
      <c r="R26" s="66">
        <f>blad1!H125</f>
        <v>0</v>
      </c>
      <c r="S26" s="92"/>
      <c r="T26" s="92"/>
      <c r="U26" s="39">
        <f t="shared" si="4"/>
        <v>0</v>
      </c>
      <c r="V26" s="39">
        <f t="shared" si="5"/>
        <v>0</v>
      </c>
      <c r="W26" s="39">
        <f t="shared" si="6"/>
        <v>0</v>
      </c>
      <c r="X26" s="41">
        <f t="shared" si="7"/>
        <v>0</v>
      </c>
      <c r="Y26" s="38">
        <f t="shared" si="8"/>
        <v>0</v>
      </c>
      <c r="Z26" s="92"/>
      <c r="AA26" s="92"/>
      <c r="AB26" s="92"/>
      <c r="AC26" s="92"/>
      <c r="AD26" s="35"/>
      <c r="AE26" s="35"/>
      <c r="AF26" s="35"/>
    </row>
    <row r="27" spans="1:29" s="6" customFormat="1" ht="18" customHeight="1">
      <c r="A27" s="85">
        <f>blad1!B126</f>
        <v>0</v>
      </c>
      <c r="B27" s="79">
        <f>blad1!E71</f>
        <v>0</v>
      </c>
      <c r="C27" s="93"/>
      <c r="D27" s="87">
        <f>blad1!C126</f>
        <v>0</v>
      </c>
      <c r="E27" s="90">
        <f>blad1!D126</f>
        <v>0</v>
      </c>
      <c r="F27" s="94"/>
      <c r="G27" s="66">
        <f>blad1!F126</f>
        <v>0</v>
      </c>
      <c r="H27" s="93"/>
      <c r="I27" s="93"/>
      <c r="J27" s="38">
        <f t="shared" si="0"/>
        <v>0</v>
      </c>
      <c r="K27" s="39">
        <f t="shared" si="1"/>
        <v>0</v>
      </c>
      <c r="L27" s="66">
        <f>blad1!G126</f>
        <v>0</v>
      </c>
      <c r="M27" s="93"/>
      <c r="N27" s="93"/>
      <c r="O27" s="39">
        <f t="shared" si="2"/>
        <v>0</v>
      </c>
      <c r="P27" s="39">
        <f t="shared" si="9"/>
        <v>0</v>
      </c>
      <c r="Q27" s="39">
        <f t="shared" si="3"/>
        <v>0</v>
      </c>
      <c r="R27" s="66">
        <f>blad1!H126</f>
        <v>0</v>
      </c>
      <c r="S27" s="93"/>
      <c r="T27" s="93"/>
      <c r="U27" s="39">
        <f t="shared" si="4"/>
        <v>0</v>
      </c>
      <c r="V27" s="39">
        <f t="shared" si="5"/>
        <v>0</v>
      </c>
      <c r="W27" s="39">
        <f t="shared" si="6"/>
        <v>0</v>
      </c>
      <c r="X27" s="41">
        <f t="shared" si="7"/>
        <v>0</v>
      </c>
      <c r="Y27" s="38">
        <f t="shared" si="8"/>
        <v>0</v>
      </c>
      <c r="Z27" s="93"/>
      <c r="AA27" s="93"/>
      <c r="AB27" s="93"/>
      <c r="AC27" s="93"/>
    </row>
    <row r="28" spans="1:29" s="6" customFormat="1" ht="18" customHeight="1">
      <c r="A28" s="60"/>
      <c r="B28" s="80"/>
      <c r="C28" s="60"/>
      <c r="D28" s="60"/>
      <c r="E28" s="60"/>
      <c r="F28" s="60"/>
      <c r="G28" s="62"/>
      <c r="H28" s="60"/>
      <c r="I28" s="60"/>
      <c r="J28" s="63"/>
      <c r="K28" s="64"/>
      <c r="L28" s="62"/>
      <c r="M28" s="60"/>
      <c r="N28" s="60"/>
      <c r="O28" s="64"/>
      <c r="P28" s="64"/>
      <c r="Q28" s="64"/>
      <c r="R28" s="62"/>
      <c r="S28" s="60"/>
      <c r="T28" s="60"/>
      <c r="U28" s="64"/>
      <c r="V28" s="64"/>
      <c r="W28" s="64"/>
      <c r="X28" s="65"/>
      <c r="Y28" s="63"/>
      <c r="Z28" s="60"/>
      <c r="AA28" s="60"/>
      <c r="AB28" s="60"/>
      <c r="AC28" s="60"/>
    </row>
    <row r="29" spans="1:29" s="6" customFormat="1" ht="18" customHeight="1">
      <c r="A29" s="95" t="s">
        <v>38</v>
      </c>
      <c r="B29" s="96"/>
      <c r="C29" s="60"/>
      <c r="D29" s="62"/>
      <c r="E29" s="60"/>
      <c r="F29" s="60"/>
      <c r="G29" s="63"/>
      <c r="H29" s="64"/>
      <c r="I29" s="62"/>
      <c r="J29" s="60"/>
      <c r="K29" s="60"/>
      <c r="L29" s="64"/>
      <c r="M29" s="64"/>
      <c r="N29" s="64"/>
      <c r="O29" s="62"/>
      <c r="P29" s="60"/>
      <c r="Q29" s="60"/>
      <c r="R29" s="64"/>
      <c r="S29" s="179" t="s">
        <v>84</v>
      </c>
      <c r="T29" s="64"/>
      <c r="U29" s="65"/>
      <c r="V29" s="63"/>
      <c r="W29" s="64"/>
      <c r="X29" s="65"/>
      <c r="Y29" s="63"/>
      <c r="Z29" s="60"/>
      <c r="AA29" s="60"/>
      <c r="AB29" s="60"/>
      <c r="AC29" s="60"/>
    </row>
    <row r="30" spans="1:29" s="6" customFormat="1" ht="18" customHeight="1">
      <c r="A30" s="60"/>
      <c r="B30" s="80"/>
      <c r="C30" s="60"/>
      <c r="D30" s="60"/>
      <c r="E30" s="60"/>
      <c r="F30" s="60"/>
      <c r="G30" s="62"/>
      <c r="H30" s="60"/>
      <c r="I30" s="60"/>
      <c r="J30" s="63"/>
      <c r="K30" s="64"/>
      <c r="L30" s="62"/>
      <c r="M30" s="60"/>
      <c r="N30" s="60"/>
      <c r="O30" s="64"/>
      <c r="P30" s="64"/>
      <c r="Q30" s="64"/>
      <c r="R30" s="62"/>
      <c r="S30" s="60"/>
      <c r="T30" s="60"/>
      <c r="U30" s="64"/>
      <c r="V30" s="64"/>
      <c r="W30" s="64"/>
      <c r="X30" s="65"/>
      <c r="Y30" s="63"/>
      <c r="Z30" s="60"/>
      <c r="AA30" s="60"/>
      <c r="AB30" s="60"/>
      <c r="AC30" s="60"/>
    </row>
    <row r="31" spans="1:27" s="6" customFormat="1" ht="15" customHeight="1">
      <c r="A31" s="6" t="s">
        <v>17</v>
      </c>
      <c r="E31" s="6" t="s">
        <v>18</v>
      </c>
      <c r="H31"/>
      <c r="I31" s="6" t="s">
        <v>18</v>
      </c>
      <c r="J31" s="24"/>
      <c r="N31" s="27" t="s">
        <v>19</v>
      </c>
      <c r="S31" s="6" t="s">
        <v>20</v>
      </c>
      <c r="X31"/>
      <c r="Y31" s="27" t="s">
        <v>21</v>
      </c>
      <c r="Z31" s="25"/>
      <c r="AA31" s="26"/>
    </row>
    <row r="32" spans="8:27" s="6" customFormat="1" ht="15" customHeight="1">
      <c r="H32" s="36"/>
      <c r="J32" s="24"/>
      <c r="N32" s="24"/>
      <c r="X32"/>
      <c r="Y32" s="24"/>
      <c r="Z32" s="25"/>
      <c r="AA32" s="26"/>
    </row>
    <row r="33" spans="1:29" s="6" customFormat="1" ht="30.75" customHeight="1">
      <c r="A33" s="43"/>
      <c r="B33" s="43"/>
      <c r="C33" s="43"/>
      <c r="D33" s="43"/>
      <c r="E33" s="43"/>
      <c r="F33" s="43"/>
      <c r="G33" s="43"/>
      <c r="H33" s="44"/>
      <c r="I33" s="43"/>
      <c r="J33" s="29"/>
      <c r="K33" s="28"/>
      <c r="L33" s="28"/>
      <c r="M33" s="28"/>
      <c r="N33" s="45"/>
      <c r="O33" s="28"/>
      <c r="P33" s="28"/>
      <c r="Q33" s="28"/>
      <c r="R33" s="28"/>
      <c r="S33" s="28"/>
      <c r="T33" s="28"/>
      <c r="U33" s="28"/>
      <c r="V33" s="28"/>
      <c r="W33" s="28"/>
      <c r="X33" s="11"/>
      <c r="Y33" s="29"/>
      <c r="Z33" s="30"/>
      <c r="AA33" s="31"/>
      <c r="AB33" s="28"/>
      <c r="AC33" s="28"/>
    </row>
    <row r="34" spans="8:27" s="6" customFormat="1" ht="15" customHeight="1">
      <c r="H34"/>
      <c r="J34" s="24"/>
      <c r="N34" s="24"/>
      <c r="X34"/>
      <c r="Y34" s="24"/>
      <c r="Z34" s="25"/>
      <c r="AA34" s="26"/>
    </row>
    <row r="35" spans="1:27" s="6" customFormat="1" ht="15" customHeight="1">
      <c r="A35" s="6" t="s">
        <v>22</v>
      </c>
      <c r="E35" s="6" t="s">
        <v>22</v>
      </c>
      <c r="H35"/>
      <c r="I35" s="6" t="s">
        <v>22</v>
      </c>
      <c r="J35" s="24"/>
      <c r="N35" s="6" t="s">
        <v>22</v>
      </c>
      <c r="S35" s="6" t="s">
        <v>22</v>
      </c>
      <c r="X35"/>
      <c r="Y35" s="6" t="s">
        <v>22</v>
      </c>
      <c r="Z35" s="25"/>
      <c r="AA35" s="26"/>
    </row>
    <row r="36" spans="9:27" s="6" customFormat="1" ht="15" customHeight="1">
      <c r="I36"/>
      <c r="J36"/>
      <c r="K36"/>
      <c r="M36" s="24"/>
      <c r="Q36"/>
      <c r="R36"/>
      <c r="S36" s="24"/>
      <c r="X36"/>
      <c r="Y36" s="24"/>
      <c r="Z36" s="25"/>
      <c r="AA36" s="26"/>
    </row>
    <row r="37" spans="1:29" ht="15" customHeight="1">
      <c r="A37" s="47"/>
      <c r="B37" s="47"/>
      <c r="C37" s="17"/>
      <c r="D37" s="17"/>
      <c r="E37" s="11"/>
      <c r="F37" s="47"/>
      <c r="G37" s="17"/>
      <c r="H37" s="17"/>
      <c r="I37" s="11"/>
      <c r="J37" s="11"/>
      <c r="K37" s="11"/>
      <c r="L37" s="47"/>
      <c r="M37" s="32"/>
      <c r="N37" s="17"/>
      <c r="O37" s="17"/>
      <c r="P37" s="17"/>
      <c r="Q37" s="11"/>
      <c r="R37" s="11"/>
      <c r="S37" s="46"/>
      <c r="T37" s="17"/>
      <c r="U37" s="17"/>
      <c r="V37" s="17"/>
      <c r="W37" s="17"/>
      <c r="X37" s="11"/>
      <c r="Y37" s="32"/>
      <c r="Z37" s="33"/>
      <c r="AA37" s="34"/>
      <c r="AB37" s="17"/>
      <c r="AC37" s="17"/>
    </row>
  </sheetData>
  <hyperlinks>
    <hyperlink ref="S29" r:id="rId1" display="mailto:kansli@styrkelyft.se"/>
  </hyperlinks>
  <printOptions/>
  <pageMargins left="0.5905511811023623" right="0.5905511811023623" top="0.984251968503937" bottom="0.7874015748031497" header="0.5118110236220472" footer="0.5118110236220472"/>
  <pageSetup fitToHeight="1" fitToWidth="1" horizontalDpi="300" verticalDpi="300" orientation="landscape" paperSize="9" scale="68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7"/>
  <sheetViews>
    <sheetView showZeros="0" zoomScale="70" zoomScaleNormal="70" workbookViewId="0" topLeftCell="A1">
      <selection activeCell="T16" sqref="T16"/>
    </sheetView>
  </sheetViews>
  <sheetFormatPr defaultColWidth="9.140625" defaultRowHeight="15" customHeight="1"/>
  <cols>
    <col min="1" max="1" width="9.28125" style="1" customWidth="1"/>
    <col min="2" max="2" width="7.00390625" style="1" customWidth="1"/>
    <col min="3" max="3" width="6.140625" style="1" customWidth="1"/>
    <col min="4" max="4" width="24.421875" style="1" customWidth="1"/>
    <col min="5" max="5" width="16.7109375" style="1" customWidth="1"/>
    <col min="6" max="6" width="2.421875" style="1" customWidth="1"/>
    <col min="7" max="9" width="6.140625" style="1" customWidth="1"/>
    <col min="10" max="10" width="0.9921875" style="1" customWidth="1"/>
    <col min="11" max="11" width="7.421875" style="2" customWidth="1"/>
    <col min="12" max="12" width="6.140625" style="1" customWidth="1"/>
    <col min="13" max="13" width="6.421875" style="1" customWidth="1"/>
    <col min="14" max="14" width="6.140625" style="1" customWidth="1"/>
    <col min="15" max="15" width="0.85546875" style="2" customWidth="1"/>
    <col min="16" max="16" width="7.140625" style="2" customWidth="1"/>
    <col min="17" max="17" width="6.8515625" style="2" customWidth="1"/>
    <col min="18" max="20" width="6.140625" style="1" customWidth="1"/>
    <col min="21" max="21" width="0.9921875" style="2" customWidth="1"/>
    <col min="22" max="22" width="7.28125" style="2" customWidth="1"/>
    <col min="23" max="23" width="8.421875" style="2" customWidth="1"/>
    <col min="24" max="24" width="8.00390625" style="4" customWidth="1"/>
    <col min="25" max="25" width="9.8515625" style="3" customWidth="1"/>
    <col min="26" max="26" width="5.7109375" style="280" customWidth="1"/>
    <col min="27" max="27" width="5.140625" style="1" customWidth="1"/>
    <col min="28" max="28" width="5.00390625" style="1" customWidth="1"/>
    <col min="29" max="29" width="5.57421875" style="1" customWidth="1"/>
    <col min="30" max="16384" width="9.140625" style="1" customWidth="1"/>
  </cols>
  <sheetData>
    <row r="1" spans="1:29" ht="1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32"/>
      <c r="L1" s="17"/>
      <c r="M1" s="17"/>
      <c r="N1" s="17"/>
      <c r="O1" s="32"/>
      <c r="P1" s="32"/>
      <c r="Q1" s="32"/>
      <c r="R1" s="17"/>
      <c r="S1" s="17"/>
      <c r="T1" s="17"/>
      <c r="U1" s="32"/>
      <c r="V1" s="32"/>
      <c r="W1" s="32"/>
      <c r="X1" s="33"/>
      <c r="Y1" s="34"/>
      <c r="Z1" s="279"/>
      <c r="AA1" s="17"/>
      <c r="AB1" s="17"/>
      <c r="AC1" s="17"/>
    </row>
    <row r="2" spans="1:29" ht="15" customHeight="1">
      <c r="A2" s="13"/>
      <c r="B2" s="35"/>
      <c r="AC2" s="15"/>
    </row>
    <row r="3" spans="1:29" s="5" customFormat="1" ht="18.75" customHeight="1">
      <c r="A3" s="61"/>
      <c r="B3" s="60"/>
      <c r="C3" s="9"/>
      <c r="D3" s="9"/>
      <c r="E3" s="9"/>
      <c r="F3" s="9"/>
      <c r="G3" s="9"/>
      <c r="H3" s="9"/>
      <c r="I3" s="56" t="s">
        <v>23</v>
      </c>
      <c r="J3" s="52"/>
      <c r="K3" s="52"/>
      <c r="L3" s="9"/>
      <c r="M3" s="9"/>
      <c r="N3" s="9"/>
      <c r="O3" s="36"/>
      <c r="P3" s="36"/>
      <c r="Q3" s="52"/>
      <c r="R3" s="9"/>
      <c r="S3" s="9"/>
      <c r="T3" s="52" t="s">
        <v>1</v>
      </c>
      <c r="U3" s="52"/>
      <c r="V3" s="52"/>
      <c r="W3" s="181" t="str">
        <f>blad1!K5</f>
        <v>TK Trossö</v>
      </c>
      <c r="X3" s="9"/>
      <c r="Y3" s="9"/>
      <c r="Z3" s="281"/>
      <c r="AA3" s="9"/>
      <c r="AB3" s="9"/>
      <c r="AC3" s="54"/>
    </row>
    <row r="4" spans="1:29" s="5" customFormat="1" ht="18.75" customHeight="1">
      <c r="A4" s="50"/>
      <c r="B4" s="9"/>
      <c r="C4" s="9"/>
      <c r="D4" s="9"/>
      <c r="E4" s="9"/>
      <c r="F4" s="9"/>
      <c r="G4" s="9"/>
      <c r="H4" s="9"/>
      <c r="I4" s="56" t="s">
        <v>0</v>
      </c>
      <c r="J4" s="9"/>
      <c r="K4" s="51"/>
      <c r="L4" s="9"/>
      <c r="M4" s="9"/>
      <c r="N4" s="9"/>
      <c r="O4" s="36"/>
      <c r="P4" s="36"/>
      <c r="Q4" s="52"/>
      <c r="R4" s="9"/>
      <c r="S4" s="9"/>
      <c r="T4" s="10" t="s">
        <v>3</v>
      </c>
      <c r="U4" s="10"/>
      <c r="V4" s="10"/>
      <c r="W4" s="182" t="str">
        <f>blad1!K6</f>
        <v>c/o Koistinen, Skepparegatan 32</v>
      </c>
      <c r="X4" s="8"/>
      <c r="Y4" s="8"/>
      <c r="Z4" s="282"/>
      <c r="AA4" s="8"/>
      <c r="AB4" s="8"/>
      <c r="AC4" s="54"/>
    </row>
    <row r="5" spans="1:29" s="5" customFormat="1" ht="18.75" customHeight="1">
      <c r="A5" s="50"/>
      <c r="B5" s="9"/>
      <c r="C5" s="9"/>
      <c r="D5" s="9"/>
      <c r="E5" s="9"/>
      <c r="F5" s="9"/>
      <c r="G5" s="9"/>
      <c r="H5" s="9"/>
      <c r="I5" s="9"/>
      <c r="J5" s="9"/>
      <c r="K5" s="52"/>
      <c r="L5" s="9"/>
      <c r="M5" s="9"/>
      <c r="N5" s="9"/>
      <c r="O5" s="36"/>
      <c r="P5" s="36"/>
      <c r="Q5" s="52"/>
      <c r="R5" s="9"/>
      <c r="S5" s="9"/>
      <c r="T5" s="10" t="s">
        <v>4</v>
      </c>
      <c r="U5" s="10"/>
      <c r="V5" s="10"/>
      <c r="W5" s="182" t="str">
        <f>blad1!K7</f>
        <v>371 35 Karlskrona</v>
      </c>
      <c r="X5" s="8"/>
      <c r="Y5" s="8"/>
      <c r="Z5" s="282"/>
      <c r="AA5" s="8"/>
      <c r="AB5" s="8"/>
      <c r="AC5" s="54"/>
    </row>
    <row r="6" spans="1:29" s="5" customFormat="1" ht="18.75" customHeight="1">
      <c r="A6" s="50"/>
      <c r="B6" s="9"/>
      <c r="C6" s="9"/>
      <c r="D6" s="189" t="s">
        <v>115</v>
      </c>
      <c r="E6" s="195">
        <f>blad1!K3</f>
        <v>39004</v>
      </c>
      <c r="F6" s="9"/>
      <c r="G6" s="9"/>
      <c r="H6" s="174"/>
      <c r="I6" s="9"/>
      <c r="J6" s="9"/>
      <c r="K6" s="188"/>
      <c r="L6" s="9"/>
      <c r="M6" s="9"/>
      <c r="N6" s="9"/>
      <c r="O6" s="36"/>
      <c r="P6" s="36"/>
      <c r="Q6" s="52"/>
      <c r="R6" s="9"/>
      <c r="S6" s="9"/>
      <c r="Z6" s="283"/>
      <c r="AC6" s="54"/>
    </row>
    <row r="7" spans="1:29" s="5" customFormat="1" ht="16.5" customHeight="1">
      <c r="A7" s="55"/>
      <c r="B7" s="8"/>
      <c r="C7" s="8"/>
      <c r="D7" s="8"/>
      <c r="E7" s="8"/>
      <c r="F7" s="8"/>
      <c r="G7" s="8"/>
      <c r="H7" s="8"/>
      <c r="I7" s="8"/>
      <c r="J7" s="8"/>
      <c r="K7" s="10"/>
      <c r="L7" s="8"/>
      <c r="M7" s="8"/>
      <c r="N7" s="8"/>
      <c r="O7" s="10"/>
      <c r="P7" s="10"/>
      <c r="Q7" s="10"/>
      <c r="R7" s="8"/>
      <c r="S7" s="8"/>
      <c r="T7" s="8"/>
      <c r="U7" s="10"/>
      <c r="V7" s="10"/>
      <c r="W7" s="10"/>
      <c r="X7" s="8"/>
      <c r="Y7" s="8"/>
      <c r="Z7" s="282"/>
      <c r="AA7" s="8"/>
      <c r="AB7" s="8"/>
      <c r="AC7" s="53"/>
    </row>
    <row r="8" spans="13:26" s="5" customFormat="1" ht="16.5" customHeight="1">
      <c r="M8" s="9"/>
      <c r="N8" s="9"/>
      <c r="O8" s="7"/>
      <c r="P8" s="7"/>
      <c r="Q8" s="7"/>
      <c r="U8" s="7"/>
      <c r="V8" s="7"/>
      <c r="W8" s="7"/>
      <c r="Z8" s="283"/>
    </row>
    <row r="9" spans="1:29" s="5" customFormat="1" ht="16.5" customHeight="1">
      <c r="A9" s="81" t="s">
        <v>80</v>
      </c>
      <c r="B9" s="48"/>
      <c r="C9" s="8"/>
      <c r="D9" s="167" t="s">
        <v>81</v>
      </c>
      <c r="E9" s="77" t="s">
        <v>176</v>
      </c>
      <c r="F9" s="57"/>
      <c r="G9" s="77" t="s">
        <v>39</v>
      </c>
      <c r="H9" s="48"/>
      <c r="I9" s="77" t="s">
        <v>176</v>
      </c>
      <c r="L9" s="52" t="s">
        <v>5</v>
      </c>
      <c r="M9" s="9"/>
      <c r="N9" s="183" t="str">
        <f>blad1!K4</f>
        <v>Allsvenska serien Omg 4</v>
      </c>
      <c r="O9" s="8"/>
      <c r="P9" s="8"/>
      <c r="Q9" s="10"/>
      <c r="R9" s="8"/>
      <c r="S9" s="8"/>
      <c r="T9" s="52" t="s">
        <v>6</v>
      </c>
      <c r="U9" s="52"/>
      <c r="V9" s="52"/>
      <c r="W9" s="49"/>
      <c r="X9" s="8"/>
      <c r="Y9" s="8"/>
      <c r="Z9" s="282"/>
      <c r="AA9" s="8"/>
      <c r="AB9" s="8"/>
      <c r="AC9" s="9"/>
    </row>
    <row r="10" spans="11:26" s="5" customFormat="1" ht="16.5" customHeight="1">
      <c r="K10" s="7"/>
      <c r="O10" s="7"/>
      <c r="P10" s="7"/>
      <c r="Q10" s="7"/>
      <c r="U10" s="7"/>
      <c r="V10" s="7"/>
      <c r="W10" s="7"/>
      <c r="Z10" s="283"/>
    </row>
    <row r="11" spans="1:29" ht="15" customHeight="1">
      <c r="A11" s="168" t="s">
        <v>7</v>
      </c>
      <c r="B11" s="168" t="s">
        <v>8</v>
      </c>
      <c r="C11" s="168" t="s">
        <v>9</v>
      </c>
      <c r="D11" s="169" t="s">
        <v>10</v>
      </c>
      <c r="E11" s="169" t="s">
        <v>11</v>
      </c>
      <c r="F11" s="15"/>
      <c r="G11" s="13"/>
      <c r="H11" s="14" t="s">
        <v>24</v>
      </c>
      <c r="I11" s="15"/>
      <c r="J11" s="19"/>
      <c r="K11" s="19" t="s">
        <v>25</v>
      </c>
      <c r="L11" s="13"/>
      <c r="M11" s="14" t="s">
        <v>2</v>
      </c>
      <c r="N11" s="21"/>
      <c r="O11"/>
      <c r="P11" s="19" t="s">
        <v>26</v>
      </c>
      <c r="Q11" s="173" t="s">
        <v>27</v>
      </c>
      <c r="R11" s="13"/>
      <c r="S11" s="14" t="s">
        <v>28</v>
      </c>
      <c r="T11" s="15"/>
      <c r="U11"/>
      <c r="V11" s="19" t="s">
        <v>29</v>
      </c>
      <c r="W11" s="19" t="s">
        <v>30</v>
      </c>
      <c r="X11" s="171" t="s">
        <v>13</v>
      </c>
      <c r="Y11" s="172" t="s">
        <v>31</v>
      </c>
      <c r="Z11" s="284" t="s">
        <v>14</v>
      </c>
      <c r="AA11" s="168" t="s">
        <v>15</v>
      </c>
      <c r="AB11" s="168" t="s">
        <v>15</v>
      </c>
      <c r="AC11" s="168" t="s">
        <v>15</v>
      </c>
    </row>
    <row r="12" spans="1:29" s="35" customFormat="1" ht="15" customHeight="1">
      <c r="A12" s="170" t="s">
        <v>16</v>
      </c>
      <c r="B12" s="12"/>
      <c r="C12" s="12"/>
      <c r="D12" s="16"/>
      <c r="E12" s="16"/>
      <c r="F12" s="18"/>
      <c r="G12" s="16">
        <v>1</v>
      </c>
      <c r="H12" s="17">
        <v>2</v>
      </c>
      <c r="I12" s="18">
        <v>3</v>
      </c>
      <c r="J12" s="20"/>
      <c r="K12" s="20" t="s">
        <v>12</v>
      </c>
      <c r="L12" s="16">
        <v>1</v>
      </c>
      <c r="M12" s="17">
        <v>2</v>
      </c>
      <c r="N12" s="18">
        <v>3</v>
      </c>
      <c r="O12"/>
      <c r="P12" s="20" t="s">
        <v>12</v>
      </c>
      <c r="Q12" s="20" t="s">
        <v>32</v>
      </c>
      <c r="R12" s="16">
        <v>1</v>
      </c>
      <c r="S12" s="17">
        <v>2</v>
      </c>
      <c r="T12" s="18">
        <v>3</v>
      </c>
      <c r="U12"/>
      <c r="V12" s="20" t="s">
        <v>12</v>
      </c>
      <c r="W12" s="20"/>
      <c r="X12" s="22"/>
      <c r="Y12" s="23"/>
      <c r="Z12" s="285"/>
      <c r="AA12" s="12"/>
      <c r="AB12" s="12"/>
      <c r="AC12" s="12"/>
    </row>
    <row r="13" spans="1:29" s="35" customFormat="1" ht="18" customHeight="1">
      <c r="A13" s="85">
        <f>blad1!B130</f>
        <v>0</v>
      </c>
      <c r="B13" s="79"/>
      <c r="C13" s="86"/>
      <c r="D13" s="87">
        <f>blad1!C130</f>
        <v>0</v>
      </c>
      <c r="E13" s="90">
        <f>blad1!D130</f>
        <v>0</v>
      </c>
      <c r="F13" s="91"/>
      <c r="G13" s="66">
        <f>blad1!F130</f>
        <v>0</v>
      </c>
      <c r="H13" s="40"/>
      <c r="I13" s="40"/>
      <c r="J13" s="38">
        <f aca="true" t="shared" si="0" ref="J13:J27">MAX(G13,H13,I13)</f>
        <v>0</v>
      </c>
      <c r="K13" s="39">
        <f aca="true" t="shared" si="1" ref="K13:K27">IF(J13&lt;0,0,J13)</f>
        <v>0</v>
      </c>
      <c r="L13" s="66">
        <f>blad1!G130</f>
        <v>0</v>
      </c>
      <c r="M13" s="40"/>
      <c r="N13" s="40"/>
      <c r="O13" s="39">
        <f aca="true" t="shared" si="2" ref="O13:O27">MAX(L13,M13,N13)</f>
        <v>0</v>
      </c>
      <c r="P13" s="39">
        <f aca="true" t="shared" si="3" ref="P13:P27">IF(O13&lt;0,0,O13)</f>
        <v>0</v>
      </c>
      <c r="Q13" s="39">
        <f aca="true" t="shared" si="4" ref="Q13:Q27">SUM(K13+P13)</f>
        <v>0</v>
      </c>
      <c r="R13" s="66">
        <f>blad1!H130</f>
        <v>0</v>
      </c>
      <c r="S13" s="40"/>
      <c r="T13" s="40"/>
      <c r="U13" s="39">
        <f aca="true" t="shared" si="5" ref="U13:U27">MAX(R13,S13,T13)</f>
        <v>0</v>
      </c>
      <c r="V13" s="39">
        <f aca="true" t="shared" si="6" ref="V13:V27">IF(U13&lt;0,0,U13)</f>
        <v>0</v>
      </c>
      <c r="W13" s="39">
        <f aca="true" t="shared" si="7" ref="W13:W27">SUM(K13+P13+V13)</f>
        <v>0</v>
      </c>
      <c r="X13" s="41">
        <f aca="true" t="shared" si="8" ref="X13:X27">IF(B13&lt;&gt;0,VLOOKUP(INT(B13),Wilksmen,(B13-INT(B13))*10+2),0)</f>
        <v>0</v>
      </c>
      <c r="Y13" s="38">
        <f aca="true" t="shared" si="9" ref="Y13:Y27">SUM(W13*X13)</f>
        <v>0</v>
      </c>
      <c r="Z13" s="286"/>
      <c r="AA13" s="42"/>
      <c r="AB13" s="42"/>
      <c r="AC13" s="42"/>
    </row>
    <row r="14" spans="1:29" s="35" customFormat="1" ht="18" customHeight="1">
      <c r="A14" s="85">
        <f>blad1!B131</f>
        <v>0</v>
      </c>
      <c r="B14" s="79"/>
      <c r="C14" s="86"/>
      <c r="D14" s="87">
        <f>blad1!C131</f>
        <v>0</v>
      </c>
      <c r="E14" s="90">
        <f>blad1!D131</f>
        <v>0</v>
      </c>
      <c r="F14" s="67"/>
      <c r="G14" s="66">
        <f>blad1!F131</f>
        <v>0</v>
      </c>
      <c r="H14" s="40"/>
      <c r="I14" s="40"/>
      <c r="J14" s="38">
        <f t="shared" si="0"/>
        <v>0</v>
      </c>
      <c r="K14" s="39">
        <f t="shared" si="1"/>
        <v>0</v>
      </c>
      <c r="L14" s="66">
        <f>blad1!G131</f>
        <v>0</v>
      </c>
      <c r="M14" s="40"/>
      <c r="N14" s="40"/>
      <c r="O14" s="39">
        <f t="shared" si="2"/>
        <v>0</v>
      </c>
      <c r="P14" s="39">
        <f t="shared" si="3"/>
        <v>0</v>
      </c>
      <c r="Q14" s="39">
        <f t="shared" si="4"/>
        <v>0</v>
      </c>
      <c r="R14" s="66">
        <f>blad1!H131</f>
        <v>0</v>
      </c>
      <c r="S14" s="40"/>
      <c r="T14" s="40"/>
      <c r="U14" s="39">
        <f t="shared" si="5"/>
        <v>0</v>
      </c>
      <c r="V14" s="39">
        <f t="shared" si="6"/>
        <v>0</v>
      </c>
      <c r="W14" s="39">
        <f t="shared" si="7"/>
        <v>0</v>
      </c>
      <c r="X14" s="41">
        <f t="shared" si="8"/>
        <v>0</v>
      </c>
      <c r="Y14" s="38">
        <f t="shared" si="9"/>
        <v>0</v>
      </c>
      <c r="Z14" s="286"/>
      <c r="AA14" s="40"/>
      <c r="AB14" s="40"/>
      <c r="AC14" s="40"/>
    </row>
    <row r="15" spans="1:29" s="35" customFormat="1" ht="18" customHeight="1">
      <c r="A15" s="85">
        <f>blad1!B132</f>
        <v>830313</v>
      </c>
      <c r="B15" s="85">
        <f>blad1!E132</f>
        <v>118.3</v>
      </c>
      <c r="C15" s="86">
        <v>125</v>
      </c>
      <c r="D15" s="87" t="str">
        <f>blad1!C132</f>
        <v>Johan Larsson</v>
      </c>
      <c r="E15" s="90" t="str">
        <f>blad1!D132</f>
        <v>Lunds TK</v>
      </c>
      <c r="F15" s="66"/>
      <c r="G15" s="66">
        <f>blad1!F132</f>
        <v>230</v>
      </c>
      <c r="H15" s="40">
        <v>250</v>
      </c>
      <c r="I15" s="40">
        <v>-265</v>
      </c>
      <c r="J15" s="38">
        <f t="shared" si="0"/>
        <v>250</v>
      </c>
      <c r="K15" s="39">
        <f t="shared" si="1"/>
        <v>250</v>
      </c>
      <c r="L15" s="66">
        <f>blad1!G132</f>
        <v>182.5</v>
      </c>
      <c r="M15" s="40">
        <v>-187.5</v>
      </c>
      <c r="N15" s="40" t="s">
        <v>181</v>
      </c>
      <c r="O15" s="39">
        <f t="shared" si="2"/>
        <v>182.5</v>
      </c>
      <c r="P15" s="39">
        <f t="shared" si="3"/>
        <v>182.5</v>
      </c>
      <c r="Q15" s="39">
        <f t="shared" si="4"/>
        <v>432.5</v>
      </c>
      <c r="R15" s="66">
        <f>blad1!H132</f>
        <v>230</v>
      </c>
      <c r="S15" s="40">
        <v>240</v>
      </c>
      <c r="T15" s="40">
        <v>-250</v>
      </c>
      <c r="U15" s="39">
        <f t="shared" si="5"/>
        <v>240</v>
      </c>
      <c r="V15" s="39">
        <f t="shared" si="6"/>
        <v>240</v>
      </c>
      <c r="W15" s="39">
        <f t="shared" si="7"/>
        <v>672.5</v>
      </c>
      <c r="X15" s="41">
        <f t="shared" si="8"/>
        <v>0.5769</v>
      </c>
      <c r="Y15" s="38">
        <f t="shared" si="9"/>
        <v>387.96524999999997</v>
      </c>
      <c r="Z15" s="286">
        <v>2</v>
      </c>
      <c r="AA15" s="40"/>
      <c r="AB15" s="40"/>
      <c r="AC15" s="40"/>
    </row>
    <row r="16" spans="1:29" s="35" customFormat="1" ht="18" customHeight="1">
      <c r="A16" s="85">
        <f>blad1!B133</f>
        <v>650224</v>
      </c>
      <c r="B16" s="85">
        <f>blad1!E133</f>
        <v>116.8</v>
      </c>
      <c r="C16" s="86">
        <v>125</v>
      </c>
      <c r="D16" s="87" t="str">
        <f>blad1!C133</f>
        <v>Tony Ekblad</v>
      </c>
      <c r="E16" s="90" t="str">
        <f>blad1!D133</f>
        <v>Malmö AK</v>
      </c>
      <c r="F16" s="67"/>
      <c r="G16" s="66">
        <f>blad1!F133</f>
        <v>250</v>
      </c>
      <c r="H16" s="40">
        <v>265</v>
      </c>
      <c r="I16" s="40" t="s">
        <v>181</v>
      </c>
      <c r="J16" s="38">
        <f t="shared" si="0"/>
        <v>265</v>
      </c>
      <c r="K16" s="39">
        <f t="shared" si="1"/>
        <v>265</v>
      </c>
      <c r="L16" s="66">
        <f>blad1!G133</f>
        <v>195</v>
      </c>
      <c r="M16" s="40">
        <v>-205</v>
      </c>
      <c r="N16" s="40">
        <v>205</v>
      </c>
      <c r="O16" s="39">
        <f t="shared" si="2"/>
        <v>205</v>
      </c>
      <c r="P16" s="39">
        <f t="shared" si="3"/>
        <v>205</v>
      </c>
      <c r="Q16" s="39">
        <f t="shared" si="4"/>
        <v>470</v>
      </c>
      <c r="R16" s="66">
        <f>blad1!H133</f>
        <v>210</v>
      </c>
      <c r="S16" s="40">
        <v>225</v>
      </c>
      <c r="T16" s="40">
        <v>235</v>
      </c>
      <c r="U16" s="39">
        <f t="shared" si="5"/>
        <v>235</v>
      </c>
      <c r="V16" s="39">
        <f t="shared" si="6"/>
        <v>235</v>
      </c>
      <c r="W16" s="39">
        <f t="shared" si="7"/>
        <v>705</v>
      </c>
      <c r="X16" s="41">
        <f t="shared" si="8"/>
        <v>0.5787</v>
      </c>
      <c r="Y16" s="38">
        <f t="shared" si="9"/>
        <v>407.9835</v>
      </c>
      <c r="Z16" s="286">
        <v>1</v>
      </c>
      <c r="AA16" s="40"/>
      <c r="AB16" s="40"/>
      <c r="AC16" s="40"/>
    </row>
    <row r="17" spans="1:29" s="35" customFormat="1" ht="18" customHeight="1">
      <c r="A17" s="85">
        <f>blad1!B134</f>
        <v>540726</v>
      </c>
      <c r="B17" s="85">
        <f>blad1!E134</f>
        <v>116.65</v>
      </c>
      <c r="C17" s="86">
        <v>125</v>
      </c>
      <c r="D17" s="87" t="str">
        <f>blad1!C134</f>
        <v>Conny Olsson</v>
      </c>
      <c r="E17" s="90" t="str">
        <f>blad1!D134</f>
        <v>HAK Greppet</v>
      </c>
      <c r="F17" s="66"/>
      <c r="G17" s="66">
        <v>180</v>
      </c>
      <c r="H17" s="40">
        <v>200</v>
      </c>
      <c r="I17" s="40">
        <v>-210</v>
      </c>
      <c r="J17" s="38">
        <f t="shared" si="0"/>
        <v>200</v>
      </c>
      <c r="K17" s="39">
        <f t="shared" si="1"/>
        <v>200</v>
      </c>
      <c r="L17" s="66">
        <f>blad1!G134</f>
        <v>110</v>
      </c>
      <c r="M17" s="40">
        <v>-117.5</v>
      </c>
      <c r="N17" s="40">
        <v>117.5</v>
      </c>
      <c r="O17" s="39">
        <f t="shared" si="2"/>
        <v>117.5</v>
      </c>
      <c r="P17" s="39">
        <f t="shared" si="3"/>
        <v>117.5</v>
      </c>
      <c r="Q17" s="39">
        <f t="shared" si="4"/>
        <v>317.5</v>
      </c>
      <c r="R17" s="66">
        <v>210</v>
      </c>
      <c r="S17" s="40">
        <v>220</v>
      </c>
      <c r="T17" s="40" t="s">
        <v>181</v>
      </c>
      <c r="U17" s="39">
        <f t="shared" si="5"/>
        <v>220</v>
      </c>
      <c r="V17" s="39">
        <f t="shared" si="6"/>
        <v>220</v>
      </c>
      <c r="W17" s="39">
        <f t="shared" si="7"/>
        <v>537.5</v>
      </c>
      <c r="X17" s="41">
        <f t="shared" si="8"/>
        <v>0.579</v>
      </c>
      <c r="Y17" s="38">
        <f t="shared" si="9"/>
        <v>311.2125</v>
      </c>
      <c r="Z17" s="286">
        <v>4</v>
      </c>
      <c r="AA17" s="40"/>
      <c r="AB17" s="40"/>
      <c r="AC17" s="40"/>
    </row>
    <row r="18" spans="1:29" s="35" customFormat="1" ht="18" customHeight="1">
      <c r="A18" s="85">
        <f>blad1!B135</f>
        <v>860922</v>
      </c>
      <c r="B18" s="85">
        <f>blad1!E135</f>
        <v>116.5</v>
      </c>
      <c r="C18" s="86">
        <v>125</v>
      </c>
      <c r="D18" s="87" t="str">
        <f>blad1!C135</f>
        <v>Andreas Ackenstedt</v>
      </c>
      <c r="E18" s="90" t="str">
        <f>blad1!D135</f>
        <v>Höllvikens AC</v>
      </c>
      <c r="F18" s="66"/>
      <c r="G18" s="66">
        <f>blad1!F135</f>
        <v>225</v>
      </c>
      <c r="H18" s="40">
        <v>-240</v>
      </c>
      <c r="I18" s="40">
        <v>240</v>
      </c>
      <c r="J18" s="38">
        <f t="shared" si="0"/>
        <v>240</v>
      </c>
      <c r="K18" s="39">
        <f t="shared" si="1"/>
        <v>240</v>
      </c>
      <c r="L18" s="66">
        <f>blad1!G135</f>
        <v>140</v>
      </c>
      <c r="M18" s="40">
        <v>-157.5</v>
      </c>
      <c r="N18" s="40">
        <v>-157.5</v>
      </c>
      <c r="O18" s="39">
        <f t="shared" si="2"/>
        <v>140</v>
      </c>
      <c r="P18" s="39">
        <f t="shared" si="3"/>
        <v>140</v>
      </c>
      <c r="Q18" s="39">
        <f t="shared" si="4"/>
        <v>380</v>
      </c>
      <c r="R18" s="66">
        <f>blad1!H135</f>
        <v>200</v>
      </c>
      <c r="S18" s="40">
        <v>220</v>
      </c>
      <c r="T18" s="40">
        <v>-230</v>
      </c>
      <c r="U18" s="39">
        <f t="shared" si="5"/>
        <v>220</v>
      </c>
      <c r="V18" s="39">
        <f t="shared" si="6"/>
        <v>220</v>
      </c>
      <c r="W18" s="39">
        <f t="shared" si="7"/>
        <v>600</v>
      </c>
      <c r="X18" s="41">
        <f t="shared" si="8"/>
        <v>0.5791</v>
      </c>
      <c r="Y18" s="38">
        <f t="shared" si="9"/>
        <v>347.46</v>
      </c>
      <c r="Z18" s="286">
        <v>3</v>
      </c>
      <c r="AA18" s="40"/>
      <c r="AB18" s="40"/>
      <c r="AC18" s="40"/>
    </row>
    <row r="19" spans="1:29" s="35" customFormat="1" ht="18" customHeight="1">
      <c r="A19" s="85">
        <f>blad1!B136</f>
        <v>0</v>
      </c>
      <c r="B19" s="79"/>
      <c r="C19" s="86"/>
      <c r="D19" s="87">
        <f>blad1!C136</f>
        <v>0</v>
      </c>
      <c r="E19" s="90">
        <f>blad1!D136</f>
        <v>0</v>
      </c>
      <c r="F19" s="66"/>
      <c r="G19" s="66">
        <f>blad1!F136</f>
        <v>0</v>
      </c>
      <c r="H19" s="40"/>
      <c r="I19" s="40"/>
      <c r="J19" s="38">
        <f t="shared" si="0"/>
        <v>0</v>
      </c>
      <c r="K19" s="39">
        <f t="shared" si="1"/>
        <v>0</v>
      </c>
      <c r="L19" s="66">
        <f>blad1!G136</f>
        <v>0</v>
      </c>
      <c r="M19" s="40"/>
      <c r="N19" s="40"/>
      <c r="O19" s="39">
        <f t="shared" si="2"/>
        <v>0</v>
      </c>
      <c r="P19" s="39">
        <f t="shared" si="3"/>
        <v>0</v>
      </c>
      <c r="Q19" s="39">
        <f t="shared" si="4"/>
        <v>0</v>
      </c>
      <c r="R19" s="66">
        <f>blad1!H136</f>
        <v>0</v>
      </c>
      <c r="S19" s="40"/>
      <c r="T19" s="40"/>
      <c r="U19" s="39">
        <f t="shared" si="5"/>
        <v>0</v>
      </c>
      <c r="V19" s="39">
        <f t="shared" si="6"/>
        <v>0</v>
      </c>
      <c r="W19" s="39">
        <f t="shared" si="7"/>
        <v>0</v>
      </c>
      <c r="X19" s="41">
        <f t="shared" si="8"/>
        <v>0</v>
      </c>
      <c r="Y19" s="38">
        <f t="shared" si="9"/>
        <v>0</v>
      </c>
      <c r="Z19" s="286"/>
      <c r="AA19" s="40"/>
      <c r="AB19" s="40"/>
      <c r="AC19" s="40"/>
    </row>
    <row r="20" spans="1:29" s="35" customFormat="1" ht="18" customHeight="1">
      <c r="A20" s="85">
        <f>blad1!B137</f>
        <v>0</v>
      </c>
      <c r="B20" s="79">
        <f>blad1!E64</f>
        <v>0</v>
      </c>
      <c r="C20" s="86"/>
      <c r="D20" s="87">
        <f>blad1!C137</f>
        <v>0</v>
      </c>
      <c r="E20" s="90">
        <f>blad1!D137</f>
        <v>0</v>
      </c>
      <c r="F20" s="66"/>
      <c r="G20" s="66">
        <f>blad1!F137</f>
        <v>0</v>
      </c>
      <c r="H20" s="40"/>
      <c r="I20" s="40"/>
      <c r="J20" s="38">
        <f t="shared" si="0"/>
        <v>0</v>
      </c>
      <c r="K20" s="39">
        <f t="shared" si="1"/>
        <v>0</v>
      </c>
      <c r="L20" s="66">
        <f>blad1!G137</f>
        <v>0</v>
      </c>
      <c r="M20" s="40"/>
      <c r="N20" s="40"/>
      <c r="O20" s="39">
        <f t="shared" si="2"/>
        <v>0</v>
      </c>
      <c r="P20" s="39">
        <f t="shared" si="3"/>
        <v>0</v>
      </c>
      <c r="Q20" s="39">
        <f t="shared" si="4"/>
        <v>0</v>
      </c>
      <c r="R20" s="66">
        <f>blad1!H137</f>
        <v>0</v>
      </c>
      <c r="S20" s="40"/>
      <c r="T20" s="40"/>
      <c r="U20" s="39">
        <f t="shared" si="5"/>
        <v>0</v>
      </c>
      <c r="V20" s="39">
        <f t="shared" si="6"/>
        <v>0</v>
      </c>
      <c r="W20" s="39">
        <f t="shared" si="7"/>
        <v>0</v>
      </c>
      <c r="X20" s="41">
        <f t="shared" si="8"/>
        <v>0</v>
      </c>
      <c r="Y20" s="38">
        <f t="shared" si="9"/>
        <v>0</v>
      </c>
      <c r="Z20" s="286"/>
      <c r="AA20" s="40"/>
      <c r="AB20" s="40"/>
      <c r="AC20" s="40"/>
    </row>
    <row r="21" spans="1:29" s="35" customFormat="1" ht="18" customHeight="1">
      <c r="A21" s="85">
        <f>blad1!B138</f>
        <v>0</v>
      </c>
      <c r="B21" s="79">
        <f>blad1!E65</f>
        <v>0</v>
      </c>
      <c r="C21" s="86"/>
      <c r="D21" s="87">
        <f>blad1!C138</f>
        <v>0</v>
      </c>
      <c r="E21" s="90">
        <f>blad1!D138</f>
        <v>0</v>
      </c>
      <c r="F21" s="67"/>
      <c r="G21" s="66">
        <f>blad1!F138</f>
        <v>0</v>
      </c>
      <c r="H21" s="40"/>
      <c r="I21" s="40"/>
      <c r="J21" s="38">
        <f t="shared" si="0"/>
        <v>0</v>
      </c>
      <c r="K21" s="39">
        <f t="shared" si="1"/>
        <v>0</v>
      </c>
      <c r="L21" s="66">
        <f>blad1!G138</f>
        <v>0</v>
      </c>
      <c r="M21" s="40"/>
      <c r="N21" s="40"/>
      <c r="O21" s="39">
        <f t="shared" si="2"/>
        <v>0</v>
      </c>
      <c r="P21" s="39">
        <f t="shared" si="3"/>
        <v>0</v>
      </c>
      <c r="Q21" s="39">
        <f t="shared" si="4"/>
        <v>0</v>
      </c>
      <c r="R21" s="66">
        <f>blad1!H138</f>
        <v>0</v>
      </c>
      <c r="S21" s="40"/>
      <c r="T21" s="40"/>
      <c r="U21" s="39">
        <f t="shared" si="5"/>
        <v>0</v>
      </c>
      <c r="V21" s="39">
        <f t="shared" si="6"/>
        <v>0</v>
      </c>
      <c r="W21" s="39">
        <f t="shared" si="7"/>
        <v>0</v>
      </c>
      <c r="X21" s="41">
        <f t="shared" si="8"/>
        <v>0</v>
      </c>
      <c r="Y21" s="38">
        <f t="shared" si="9"/>
        <v>0</v>
      </c>
      <c r="Z21" s="286"/>
      <c r="AA21" s="40"/>
      <c r="AB21" s="40"/>
      <c r="AC21" s="40"/>
    </row>
    <row r="22" spans="1:29" s="35" customFormat="1" ht="18" customHeight="1">
      <c r="A22" s="85">
        <f>blad1!B139</f>
        <v>0</v>
      </c>
      <c r="B22" s="79">
        <f>blad1!E66</f>
        <v>0</v>
      </c>
      <c r="C22" s="83"/>
      <c r="D22" s="87">
        <f>blad1!C139</f>
        <v>0</v>
      </c>
      <c r="E22" s="90">
        <f>blad1!D139</f>
        <v>0</v>
      </c>
      <c r="F22" s="66"/>
      <c r="G22" s="66">
        <f>blad1!F139</f>
        <v>0</v>
      </c>
      <c r="H22" s="40"/>
      <c r="I22" s="40"/>
      <c r="J22" s="38">
        <f t="shared" si="0"/>
        <v>0</v>
      </c>
      <c r="K22" s="39">
        <f t="shared" si="1"/>
        <v>0</v>
      </c>
      <c r="L22" s="66">
        <f>blad1!G139</f>
        <v>0</v>
      </c>
      <c r="M22" s="40"/>
      <c r="N22" s="40"/>
      <c r="O22" s="39">
        <f t="shared" si="2"/>
        <v>0</v>
      </c>
      <c r="P22" s="39">
        <f t="shared" si="3"/>
        <v>0</v>
      </c>
      <c r="Q22" s="39">
        <f t="shared" si="4"/>
        <v>0</v>
      </c>
      <c r="R22" s="66">
        <f>blad1!H139</f>
        <v>0</v>
      </c>
      <c r="S22" s="40"/>
      <c r="T22" s="40"/>
      <c r="U22" s="39">
        <f t="shared" si="5"/>
        <v>0</v>
      </c>
      <c r="V22" s="39">
        <f t="shared" si="6"/>
        <v>0</v>
      </c>
      <c r="W22" s="39">
        <f t="shared" si="7"/>
        <v>0</v>
      </c>
      <c r="X22" s="41">
        <f t="shared" si="8"/>
        <v>0</v>
      </c>
      <c r="Y22" s="38">
        <f t="shared" si="9"/>
        <v>0</v>
      </c>
      <c r="Z22" s="286"/>
      <c r="AA22" s="40"/>
      <c r="AB22" s="40"/>
      <c r="AC22" s="40"/>
    </row>
    <row r="23" spans="1:29" s="35" customFormat="1" ht="18" customHeight="1">
      <c r="A23" s="85">
        <f>blad1!B140</f>
        <v>0</v>
      </c>
      <c r="B23" s="79">
        <f>blad1!E67</f>
        <v>0</v>
      </c>
      <c r="C23" s="89"/>
      <c r="D23" s="87">
        <f>blad1!C140</f>
        <v>0</v>
      </c>
      <c r="E23" s="90">
        <f>blad1!D140</f>
        <v>0</v>
      </c>
      <c r="F23" s="67"/>
      <c r="G23" s="66">
        <f>blad1!F140</f>
        <v>0</v>
      </c>
      <c r="H23" s="40"/>
      <c r="I23" s="40"/>
      <c r="J23" s="38">
        <f t="shared" si="0"/>
        <v>0</v>
      </c>
      <c r="K23" s="39">
        <f t="shared" si="1"/>
        <v>0</v>
      </c>
      <c r="L23" s="66">
        <f>blad1!G140</f>
        <v>0</v>
      </c>
      <c r="M23" s="40"/>
      <c r="N23" s="40"/>
      <c r="O23" s="39">
        <f t="shared" si="2"/>
        <v>0</v>
      </c>
      <c r="P23" s="39">
        <f t="shared" si="3"/>
        <v>0</v>
      </c>
      <c r="Q23" s="39">
        <f t="shared" si="4"/>
        <v>0</v>
      </c>
      <c r="R23" s="66">
        <f>blad1!H140</f>
        <v>0</v>
      </c>
      <c r="S23" s="40"/>
      <c r="T23" s="40"/>
      <c r="U23" s="39">
        <f t="shared" si="5"/>
        <v>0</v>
      </c>
      <c r="V23" s="39">
        <f t="shared" si="6"/>
        <v>0</v>
      </c>
      <c r="W23" s="39">
        <f t="shared" si="7"/>
        <v>0</v>
      </c>
      <c r="X23" s="41">
        <f t="shared" si="8"/>
        <v>0</v>
      </c>
      <c r="Y23" s="38">
        <f t="shared" si="9"/>
        <v>0</v>
      </c>
      <c r="Z23" s="286"/>
      <c r="AA23" s="40"/>
      <c r="AB23" s="40"/>
      <c r="AC23" s="40"/>
    </row>
    <row r="24" spans="1:29" s="35" customFormat="1" ht="18" customHeight="1">
      <c r="A24" s="85">
        <f>blad1!B141</f>
        <v>0</v>
      </c>
      <c r="B24" s="79">
        <f>blad1!E68</f>
        <v>0</v>
      </c>
      <c r="C24" s="89"/>
      <c r="D24" s="87">
        <f>blad1!C141</f>
        <v>0</v>
      </c>
      <c r="E24" s="90">
        <f>blad1!D141</f>
        <v>0</v>
      </c>
      <c r="F24" s="66"/>
      <c r="G24" s="66">
        <f>blad1!F141</f>
        <v>0</v>
      </c>
      <c r="H24" s="40"/>
      <c r="I24" s="40"/>
      <c r="J24" s="38">
        <f t="shared" si="0"/>
        <v>0</v>
      </c>
      <c r="K24" s="39">
        <f t="shared" si="1"/>
        <v>0</v>
      </c>
      <c r="L24" s="66">
        <f>blad1!G141</f>
        <v>0</v>
      </c>
      <c r="M24" s="40"/>
      <c r="N24" s="40"/>
      <c r="O24" s="39">
        <f t="shared" si="2"/>
        <v>0</v>
      </c>
      <c r="P24" s="39">
        <f t="shared" si="3"/>
        <v>0</v>
      </c>
      <c r="Q24" s="39">
        <f t="shared" si="4"/>
        <v>0</v>
      </c>
      <c r="R24" s="66">
        <f>blad1!H141</f>
        <v>0</v>
      </c>
      <c r="S24" s="40"/>
      <c r="T24" s="40"/>
      <c r="U24" s="39">
        <f t="shared" si="5"/>
        <v>0</v>
      </c>
      <c r="V24" s="39">
        <f t="shared" si="6"/>
        <v>0</v>
      </c>
      <c r="W24" s="39">
        <f t="shared" si="7"/>
        <v>0</v>
      </c>
      <c r="X24" s="41">
        <f t="shared" si="8"/>
        <v>0</v>
      </c>
      <c r="Y24" s="38">
        <f t="shared" si="9"/>
        <v>0</v>
      </c>
      <c r="Z24" s="286"/>
      <c r="AA24" s="40"/>
      <c r="AB24" s="40"/>
      <c r="AC24" s="40"/>
    </row>
    <row r="25" spans="1:29" s="35" customFormat="1" ht="18" customHeight="1">
      <c r="A25" s="85">
        <f>blad1!B142</f>
        <v>0</v>
      </c>
      <c r="B25" s="79">
        <f>blad1!E69</f>
        <v>0</v>
      </c>
      <c r="C25" s="42"/>
      <c r="D25" s="87">
        <f>blad1!C142</f>
        <v>0</v>
      </c>
      <c r="E25" s="90">
        <f>blad1!D142</f>
        <v>0</v>
      </c>
      <c r="F25" s="66"/>
      <c r="G25" s="66">
        <f>blad1!F142</f>
        <v>0</v>
      </c>
      <c r="H25" s="40"/>
      <c r="I25" s="40"/>
      <c r="J25" s="38">
        <f t="shared" si="0"/>
        <v>0</v>
      </c>
      <c r="K25" s="39">
        <f t="shared" si="1"/>
        <v>0</v>
      </c>
      <c r="L25" s="66">
        <f>blad1!G142</f>
        <v>0</v>
      </c>
      <c r="M25" s="40"/>
      <c r="N25" s="40"/>
      <c r="O25" s="39">
        <f t="shared" si="2"/>
        <v>0</v>
      </c>
      <c r="P25" s="39">
        <f t="shared" si="3"/>
        <v>0</v>
      </c>
      <c r="Q25" s="39">
        <f t="shared" si="4"/>
        <v>0</v>
      </c>
      <c r="R25" s="66">
        <f>blad1!H142</f>
        <v>0</v>
      </c>
      <c r="S25" s="40"/>
      <c r="T25" s="40"/>
      <c r="U25" s="39">
        <f t="shared" si="5"/>
        <v>0</v>
      </c>
      <c r="V25" s="39">
        <f t="shared" si="6"/>
        <v>0</v>
      </c>
      <c r="W25" s="39">
        <f t="shared" si="7"/>
        <v>0</v>
      </c>
      <c r="X25" s="41">
        <f t="shared" si="8"/>
        <v>0</v>
      </c>
      <c r="Y25" s="38">
        <f t="shared" si="9"/>
        <v>0</v>
      </c>
      <c r="Z25" s="286"/>
      <c r="AA25" s="40"/>
      <c r="AB25" s="40"/>
      <c r="AC25" s="40"/>
    </row>
    <row r="26" spans="1:32" ht="18" customHeight="1">
      <c r="A26" s="85">
        <f>blad1!B143</f>
        <v>0</v>
      </c>
      <c r="B26" s="79">
        <f>blad1!E70</f>
        <v>0</v>
      </c>
      <c r="C26" s="92"/>
      <c r="D26" s="87">
        <f>blad1!C143</f>
        <v>0</v>
      </c>
      <c r="E26" s="90">
        <f>blad1!D143</f>
        <v>0</v>
      </c>
      <c r="F26" s="78"/>
      <c r="G26" s="66">
        <f>blad1!F143</f>
        <v>0</v>
      </c>
      <c r="H26" s="92"/>
      <c r="I26" s="92"/>
      <c r="J26" s="38">
        <f t="shared" si="0"/>
        <v>0</v>
      </c>
      <c r="K26" s="39">
        <f t="shared" si="1"/>
        <v>0</v>
      </c>
      <c r="L26" s="66">
        <f>blad1!G143</f>
        <v>0</v>
      </c>
      <c r="M26" s="92"/>
      <c r="N26" s="92"/>
      <c r="O26" s="39">
        <f t="shared" si="2"/>
        <v>0</v>
      </c>
      <c r="P26" s="39">
        <f t="shared" si="3"/>
        <v>0</v>
      </c>
      <c r="Q26" s="39">
        <f t="shared" si="4"/>
        <v>0</v>
      </c>
      <c r="R26" s="66">
        <f>blad1!H143</f>
        <v>0</v>
      </c>
      <c r="S26" s="92"/>
      <c r="T26" s="92"/>
      <c r="U26" s="39">
        <f t="shared" si="5"/>
        <v>0</v>
      </c>
      <c r="V26" s="39">
        <f t="shared" si="6"/>
        <v>0</v>
      </c>
      <c r="W26" s="39">
        <f t="shared" si="7"/>
        <v>0</v>
      </c>
      <c r="X26" s="41">
        <f t="shared" si="8"/>
        <v>0</v>
      </c>
      <c r="Y26" s="38">
        <f t="shared" si="9"/>
        <v>0</v>
      </c>
      <c r="Z26" s="287"/>
      <c r="AA26" s="92"/>
      <c r="AB26" s="92"/>
      <c r="AC26" s="92"/>
      <c r="AD26" s="35"/>
      <c r="AE26" s="35"/>
      <c r="AF26" s="35"/>
    </row>
    <row r="27" spans="1:29" s="6" customFormat="1" ht="18" customHeight="1">
      <c r="A27" s="85">
        <f>blad1!B144</f>
        <v>0</v>
      </c>
      <c r="B27" s="79">
        <f>blad1!E71</f>
        <v>0</v>
      </c>
      <c r="C27" s="93"/>
      <c r="D27" s="87">
        <f>blad1!C144</f>
        <v>0</v>
      </c>
      <c r="E27" s="90">
        <f>blad1!D144</f>
        <v>0</v>
      </c>
      <c r="F27" s="94"/>
      <c r="G27" s="66">
        <f>blad1!F144</f>
        <v>0</v>
      </c>
      <c r="H27" s="93"/>
      <c r="I27" s="93"/>
      <c r="J27" s="38">
        <f t="shared" si="0"/>
        <v>0</v>
      </c>
      <c r="K27" s="39">
        <f t="shared" si="1"/>
        <v>0</v>
      </c>
      <c r="L27" s="66">
        <f>blad1!G144</f>
        <v>0</v>
      </c>
      <c r="M27" s="93"/>
      <c r="N27" s="93"/>
      <c r="O27" s="39">
        <f t="shared" si="2"/>
        <v>0</v>
      </c>
      <c r="P27" s="39">
        <f t="shared" si="3"/>
        <v>0</v>
      </c>
      <c r="Q27" s="39">
        <f t="shared" si="4"/>
        <v>0</v>
      </c>
      <c r="R27" s="66">
        <f>blad1!H144</f>
        <v>0</v>
      </c>
      <c r="S27" s="93"/>
      <c r="T27" s="93"/>
      <c r="U27" s="39">
        <f t="shared" si="5"/>
        <v>0</v>
      </c>
      <c r="V27" s="39">
        <f t="shared" si="6"/>
        <v>0</v>
      </c>
      <c r="W27" s="39">
        <f t="shared" si="7"/>
        <v>0</v>
      </c>
      <c r="X27" s="41">
        <f t="shared" si="8"/>
        <v>0</v>
      </c>
      <c r="Y27" s="38">
        <f t="shared" si="9"/>
        <v>0</v>
      </c>
      <c r="Z27" s="288"/>
      <c r="AA27" s="93"/>
      <c r="AB27" s="93"/>
      <c r="AC27" s="93"/>
    </row>
    <row r="28" spans="1:29" s="6" customFormat="1" ht="18" customHeight="1">
      <c r="A28" s="60"/>
      <c r="B28" s="80"/>
      <c r="C28" s="60"/>
      <c r="D28" s="60"/>
      <c r="E28" s="60"/>
      <c r="F28" s="60"/>
      <c r="G28" s="62"/>
      <c r="H28" s="60"/>
      <c r="I28" s="60"/>
      <c r="J28" s="63"/>
      <c r="K28" s="64"/>
      <c r="L28" s="62"/>
      <c r="M28" s="60"/>
      <c r="N28" s="60"/>
      <c r="O28" s="64"/>
      <c r="P28" s="64"/>
      <c r="Q28" s="64"/>
      <c r="R28" s="62"/>
      <c r="S28" s="60"/>
      <c r="T28" s="60"/>
      <c r="U28" s="64"/>
      <c r="V28" s="64"/>
      <c r="W28" s="64"/>
      <c r="X28" s="65"/>
      <c r="Y28" s="63"/>
      <c r="Z28" s="281"/>
      <c r="AA28" s="60"/>
      <c r="AB28" s="60"/>
      <c r="AC28" s="60"/>
    </row>
    <row r="29" spans="1:29" s="6" customFormat="1" ht="18" customHeight="1">
      <c r="A29" s="95" t="s">
        <v>38</v>
      </c>
      <c r="B29" s="96"/>
      <c r="C29" s="60"/>
      <c r="D29" s="62"/>
      <c r="E29" s="60"/>
      <c r="F29" s="60"/>
      <c r="G29" s="63"/>
      <c r="H29" s="64"/>
      <c r="I29" s="62"/>
      <c r="J29" s="60"/>
      <c r="K29" s="60"/>
      <c r="L29" s="64"/>
      <c r="M29" s="64"/>
      <c r="N29" s="64"/>
      <c r="O29" s="62"/>
      <c r="P29" s="60"/>
      <c r="Q29" s="60"/>
      <c r="R29" s="64"/>
      <c r="S29" s="179" t="s">
        <v>84</v>
      </c>
      <c r="T29" s="64"/>
      <c r="U29" s="65"/>
      <c r="V29" s="63"/>
      <c r="W29" s="64"/>
      <c r="X29" s="65"/>
      <c r="Y29" s="63"/>
      <c r="Z29" s="281"/>
      <c r="AA29" s="60"/>
      <c r="AB29" s="60"/>
      <c r="AC29" s="60"/>
    </row>
    <row r="30" spans="1:29" s="6" customFormat="1" ht="18" customHeight="1">
      <c r="A30" s="60"/>
      <c r="B30" s="80"/>
      <c r="C30" s="60"/>
      <c r="D30" s="60"/>
      <c r="E30" s="60"/>
      <c r="F30" s="60"/>
      <c r="G30" s="62"/>
      <c r="H30" s="60"/>
      <c r="I30" s="60"/>
      <c r="J30" s="63"/>
      <c r="K30" s="64"/>
      <c r="L30" s="62"/>
      <c r="M30" s="60"/>
      <c r="N30" s="60"/>
      <c r="O30" s="64"/>
      <c r="P30" s="64"/>
      <c r="Q30" s="64"/>
      <c r="R30" s="62"/>
      <c r="S30" s="60"/>
      <c r="T30" s="60"/>
      <c r="U30" s="64"/>
      <c r="V30" s="64"/>
      <c r="W30" s="64"/>
      <c r="X30" s="65"/>
      <c r="Y30" s="63"/>
      <c r="Z30" s="281"/>
      <c r="AA30" s="60"/>
      <c r="AB30" s="60"/>
      <c r="AC30" s="60"/>
    </row>
    <row r="31" spans="1:27" s="6" customFormat="1" ht="15" customHeight="1">
      <c r="A31" s="6" t="s">
        <v>17</v>
      </c>
      <c r="E31" s="6" t="s">
        <v>18</v>
      </c>
      <c r="H31"/>
      <c r="I31" s="6" t="s">
        <v>18</v>
      </c>
      <c r="J31" s="24"/>
      <c r="N31" s="27" t="s">
        <v>19</v>
      </c>
      <c r="S31" s="6" t="s">
        <v>20</v>
      </c>
      <c r="X31"/>
      <c r="Y31" s="27" t="s">
        <v>21</v>
      </c>
      <c r="Z31" s="283"/>
      <c r="AA31" s="26"/>
    </row>
    <row r="32" spans="8:27" s="6" customFormat="1" ht="15" customHeight="1">
      <c r="H32" s="36"/>
      <c r="J32" s="24"/>
      <c r="N32" s="24"/>
      <c r="X32"/>
      <c r="Y32" s="24"/>
      <c r="Z32" s="283"/>
      <c r="AA32" s="26"/>
    </row>
    <row r="33" spans="1:29" s="6" customFormat="1" ht="30.75" customHeight="1">
      <c r="A33" s="43"/>
      <c r="B33" s="43"/>
      <c r="C33" s="43"/>
      <c r="D33" s="43"/>
      <c r="E33" s="43"/>
      <c r="F33" s="43"/>
      <c r="G33" s="43"/>
      <c r="H33" s="44"/>
      <c r="I33" s="43"/>
      <c r="J33" s="29"/>
      <c r="K33" s="28"/>
      <c r="L33" s="28"/>
      <c r="M33" s="28"/>
      <c r="N33" s="45"/>
      <c r="O33" s="28"/>
      <c r="P33" s="28"/>
      <c r="Q33" s="28"/>
      <c r="R33" s="28"/>
      <c r="S33" s="28"/>
      <c r="T33" s="28"/>
      <c r="U33" s="28"/>
      <c r="V33" s="28"/>
      <c r="W33" s="28"/>
      <c r="X33" s="11"/>
      <c r="Y33" s="29"/>
      <c r="Z33" s="282"/>
      <c r="AA33" s="31"/>
      <c r="AB33" s="28"/>
      <c r="AC33" s="28"/>
    </row>
    <row r="34" spans="8:27" s="6" customFormat="1" ht="15" customHeight="1">
      <c r="H34"/>
      <c r="J34" s="24"/>
      <c r="N34" s="24"/>
      <c r="X34"/>
      <c r="Y34" s="24"/>
      <c r="Z34" s="283"/>
      <c r="AA34" s="26"/>
    </row>
    <row r="35" spans="1:27" s="6" customFormat="1" ht="15" customHeight="1">
      <c r="A35" s="6" t="s">
        <v>22</v>
      </c>
      <c r="E35" s="6" t="s">
        <v>22</v>
      </c>
      <c r="H35"/>
      <c r="I35" s="6" t="s">
        <v>22</v>
      </c>
      <c r="J35" s="24"/>
      <c r="N35" s="6" t="s">
        <v>22</v>
      </c>
      <c r="S35" s="6" t="s">
        <v>22</v>
      </c>
      <c r="X35"/>
      <c r="Y35" s="6" t="s">
        <v>22</v>
      </c>
      <c r="Z35" s="283"/>
      <c r="AA35" s="26"/>
    </row>
    <row r="36" spans="9:27" s="6" customFormat="1" ht="15" customHeight="1">
      <c r="I36"/>
      <c r="J36"/>
      <c r="K36"/>
      <c r="M36" s="24"/>
      <c r="Q36"/>
      <c r="R36"/>
      <c r="S36" s="24"/>
      <c r="X36"/>
      <c r="Y36" s="24"/>
      <c r="Z36" s="283"/>
      <c r="AA36" s="26"/>
    </row>
    <row r="37" spans="1:29" ht="15" customHeight="1">
      <c r="A37" s="47"/>
      <c r="B37" s="47"/>
      <c r="C37" s="17"/>
      <c r="D37" s="17"/>
      <c r="E37" s="11"/>
      <c r="F37" s="47"/>
      <c r="G37" s="17"/>
      <c r="H37" s="17"/>
      <c r="I37" s="11"/>
      <c r="J37" s="11"/>
      <c r="K37" s="11"/>
      <c r="L37" s="47"/>
      <c r="M37" s="32"/>
      <c r="N37" s="17"/>
      <c r="O37" s="17"/>
      <c r="P37" s="17"/>
      <c r="Q37" s="11"/>
      <c r="R37" s="11"/>
      <c r="S37" s="46"/>
      <c r="T37" s="17"/>
      <c r="U37" s="17"/>
      <c r="V37" s="17"/>
      <c r="W37" s="17"/>
      <c r="X37" s="11"/>
      <c r="Y37" s="32"/>
      <c r="Z37" s="279"/>
      <c r="AA37" s="34"/>
      <c r="AB37" s="17"/>
      <c r="AC37" s="17"/>
    </row>
  </sheetData>
  <hyperlinks>
    <hyperlink ref="S29" r:id="rId1" display="mailto:kansli@styrkelyft.se"/>
  </hyperlinks>
  <printOptions/>
  <pageMargins left="0.5905511811023623" right="0.5905511811023623" top="0.984251968503937" bottom="0.7874015748031497" header="0.5118110236220472" footer="0.5118110236220472"/>
  <pageSetup fitToHeight="1" fitToWidth="1" horizontalDpi="300" verticalDpi="300" orientation="landscape" paperSize="9" scale="68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9"/>
  <sheetViews>
    <sheetView zoomScale="75" zoomScaleNormal="75" workbookViewId="0" topLeftCell="A4">
      <selection activeCell="E20" sqref="E20"/>
    </sheetView>
  </sheetViews>
  <sheetFormatPr defaultColWidth="9.140625" defaultRowHeight="15" customHeight="1"/>
  <cols>
    <col min="1" max="1" width="6.140625" style="1" customWidth="1"/>
    <col min="2" max="2" width="11.28125" style="1" customWidth="1"/>
    <col min="3" max="3" width="7.00390625" style="1" customWidth="1"/>
    <col min="4" max="4" width="3.28125" style="1" customWidth="1"/>
    <col min="5" max="5" width="35.28125" style="1" customWidth="1"/>
    <col min="6" max="6" width="5.8515625" style="1" customWidth="1"/>
    <col min="7" max="7" width="6.140625" style="1" customWidth="1"/>
    <col min="8" max="8" width="5.421875" style="1" customWidth="1"/>
    <col min="9" max="9" width="10.140625" style="1" customWidth="1"/>
    <col min="10" max="10" width="12.57421875" style="4" customWidth="1"/>
    <col min="11" max="11" width="12.28125" style="1" customWidth="1"/>
    <col min="12" max="12" width="12.421875" style="1" customWidth="1"/>
    <col min="13" max="13" width="12.00390625" style="1" customWidth="1"/>
    <col min="14" max="14" width="13.57421875" style="2" customWidth="1"/>
    <col min="15" max="15" width="15.8515625" style="3" customWidth="1"/>
    <col min="16" max="16" width="7.421875" style="1" customWidth="1"/>
    <col min="17" max="17" width="6.7109375" style="1" customWidth="1"/>
    <col min="18" max="18" width="5.00390625" style="1" customWidth="1"/>
    <col min="19" max="19" width="5.57421875" style="1" customWidth="1"/>
    <col min="20" max="16384" width="9.140625" style="1" customWidth="1"/>
  </cols>
  <sheetData>
    <row r="1" spans="2:19" s="5" customFormat="1" ht="24.75" customHeight="1">
      <c r="B1" s="60"/>
      <c r="C1" s="60"/>
      <c r="D1" s="112" t="s">
        <v>56</v>
      </c>
      <c r="E1" s="113" t="s">
        <v>57</v>
      </c>
      <c r="F1" s="9"/>
      <c r="G1" s="9"/>
      <c r="H1" s="9"/>
      <c r="I1" s="175" t="s">
        <v>58</v>
      </c>
      <c r="J1" s="114"/>
      <c r="K1" s="9"/>
      <c r="L1" s="9"/>
      <c r="M1" s="9"/>
      <c r="N1" s="115"/>
      <c r="O1" s="9"/>
      <c r="P1" s="9"/>
      <c r="Q1" s="9"/>
      <c r="R1" s="9"/>
      <c r="S1" s="9"/>
    </row>
    <row r="2" spans="2:19" s="5" customFormat="1" ht="18.75" customHeight="1">
      <c r="B2" s="9"/>
      <c r="C2" s="9"/>
      <c r="D2" s="112"/>
      <c r="E2" s="113" t="s">
        <v>59</v>
      </c>
      <c r="F2" s="9"/>
      <c r="G2" s="9"/>
      <c r="H2" s="9"/>
      <c r="J2" s="114"/>
      <c r="K2" s="9"/>
      <c r="L2" s="9"/>
      <c r="M2" s="9"/>
      <c r="N2" s="36"/>
      <c r="O2" s="9"/>
      <c r="P2" s="9"/>
      <c r="Q2" s="9"/>
      <c r="R2" s="9"/>
      <c r="S2" s="9"/>
    </row>
    <row r="3" spans="2:19" s="5" customFormat="1" ht="24.75" customHeight="1">
      <c r="B3" s="9"/>
      <c r="C3" s="9"/>
      <c r="D3" s="112"/>
      <c r="E3" s="113" t="s">
        <v>60</v>
      </c>
      <c r="F3" s="9"/>
      <c r="G3" s="9"/>
      <c r="H3" s="9"/>
      <c r="I3" s="175" t="s">
        <v>61</v>
      </c>
      <c r="J3" s="114"/>
      <c r="K3" s="9"/>
      <c r="L3" s="9"/>
      <c r="M3" s="9"/>
      <c r="N3" s="36"/>
      <c r="O3" s="9"/>
      <c r="P3" s="9"/>
      <c r="Q3" s="9"/>
      <c r="R3" s="9"/>
      <c r="S3" s="9"/>
    </row>
    <row r="4" spans="2:19" s="5" customFormat="1" ht="18.75" customHeight="1">
      <c r="B4" s="9"/>
      <c r="C4" s="9"/>
      <c r="D4" s="112"/>
      <c r="E4" s="113" t="s">
        <v>62</v>
      </c>
      <c r="F4" s="9"/>
      <c r="G4" s="9"/>
      <c r="H4" s="9"/>
      <c r="I4" s="56"/>
      <c r="J4" s="114"/>
      <c r="K4" s="174" t="s">
        <v>82</v>
      </c>
      <c r="L4" s="9"/>
      <c r="M4" s="9"/>
      <c r="N4" s="36"/>
      <c r="O4" s="9"/>
      <c r="P4" s="9"/>
      <c r="Q4" s="9"/>
      <c r="R4" s="9"/>
      <c r="S4" s="9"/>
    </row>
    <row r="5" spans="2:19" s="5" customFormat="1" ht="18.75" customHeight="1">
      <c r="B5" s="9"/>
      <c r="C5" s="9"/>
      <c r="D5" s="112"/>
      <c r="E5" s="113" t="s">
        <v>63</v>
      </c>
      <c r="F5" s="9"/>
      <c r="G5" s="9"/>
      <c r="H5" s="9"/>
      <c r="I5" s="9"/>
      <c r="J5" s="116"/>
      <c r="K5" s="174" t="s">
        <v>83</v>
      </c>
      <c r="L5" s="9"/>
      <c r="M5" s="9"/>
      <c r="N5" s="52"/>
      <c r="O5" s="9"/>
      <c r="P5" s="9"/>
      <c r="Q5" s="9"/>
      <c r="R5" s="9"/>
      <c r="S5" s="9"/>
    </row>
    <row r="6" spans="2:19" s="5" customFormat="1" ht="18.75" customHeight="1">
      <c r="B6" s="9"/>
      <c r="C6" s="9"/>
      <c r="D6" s="9"/>
      <c r="E6" s="9"/>
      <c r="F6" s="9"/>
      <c r="G6" s="9"/>
      <c r="H6" s="9"/>
      <c r="I6" s="9"/>
      <c r="J6" s="116"/>
      <c r="K6" s="179" t="s">
        <v>84</v>
      </c>
      <c r="L6" s="9"/>
      <c r="M6" s="9"/>
      <c r="N6" s="52"/>
      <c r="O6" s="9"/>
      <c r="P6" s="9"/>
      <c r="Q6" s="9"/>
      <c r="R6" s="9"/>
      <c r="S6" s="9"/>
    </row>
    <row r="7" spans="2:19" s="5" customFormat="1" ht="16.5" customHeight="1">
      <c r="B7" s="9"/>
      <c r="C7" s="9"/>
      <c r="D7" s="9"/>
      <c r="E7" s="9"/>
      <c r="F7" s="9"/>
      <c r="G7" s="9"/>
      <c r="H7" s="9"/>
      <c r="I7" s="9"/>
      <c r="J7" s="116"/>
      <c r="K7" s="9"/>
      <c r="L7" s="9"/>
      <c r="M7" s="9"/>
      <c r="N7" s="52"/>
      <c r="O7" s="9"/>
      <c r="P7" s="9"/>
      <c r="Q7" s="9"/>
      <c r="R7" s="9"/>
      <c r="S7" s="9"/>
    </row>
    <row r="8" spans="3:15" s="5" customFormat="1" ht="16.5" customHeight="1">
      <c r="C8" s="77" t="s">
        <v>11</v>
      </c>
      <c r="D8" s="8"/>
      <c r="E8" s="201" t="s">
        <v>35</v>
      </c>
      <c r="F8" s="9"/>
      <c r="G8" s="77" t="s">
        <v>64</v>
      </c>
      <c r="H8" s="8"/>
      <c r="I8" s="200">
        <f>blad1!K8</f>
        <v>4</v>
      </c>
      <c r="K8" s="77" t="s">
        <v>65</v>
      </c>
      <c r="L8" s="195">
        <f>blad1!K3</f>
        <v>39004</v>
      </c>
      <c r="M8" s="8"/>
      <c r="N8" s="77" t="s">
        <v>66</v>
      </c>
      <c r="O8" s="10" t="s">
        <v>67</v>
      </c>
    </row>
    <row r="9" spans="2:19" s="5" customFormat="1" ht="16.5" customHeight="1">
      <c r="B9" s="9"/>
      <c r="C9" s="9"/>
      <c r="D9" s="9"/>
      <c r="F9" s="57"/>
      <c r="G9" s="9"/>
      <c r="H9" s="57"/>
      <c r="I9" s="9"/>
      <c r="J9" s="116"/>
      <c r="K9" s="52"/>
      <c r="L9" s="9"/>
      <c r="M9" s="57"/>
      <c r="N9" s="52"/>
      <c r="O9" s="9"/>
      <c r="P9" s="9"/>
      <c r="Q9" s="9"/>
      <c r="R9" s="9"/>
      <c r="S9" s="9"/>
    </row>
    <row r="10" spans="2:18" s="5" customFormat="1" ht="16.5" customHeight="1">
      <c r="B10" s="95" t="s">
        <v>38</v>
      </c>
      <c r="C10" s="96"/>
      <c r="D10" s="60"/>
      <c r="E10" s="62"/>
      <c r="F10" s="60"/>
      <c r="G10" s="60"/>
      <c r="H10" s="63"/>
      <c r="I10" s="64"/>
      <c r="J10" s="62"/>
      <c r="K10" s="60"/>
      <c r="L10" s="60"/>
      <c r="M10" s="97"/>
      <c r="N10" s="7"/>
      <c r="R10" s="9"/>
    </row>
    <row r="11" spans="2:18" s="5" customFormat="1" ht="16.5" customHeight="1" thickBot="1">
      <c r="B11" s="95"/>
      <c r="C11" s="96"/>
      <c r="D11" s="60"/>
      <c r="E11" s="62"/>
      <c r="F11" s="60"/>
      <c r="G11" s="60"/>
      <c r="H11" s="63"/>
      <c r="I11" s="249"/>
      <c r="J11" s="62"/>
      <c r="K11" s="60"/>
      <c r="L11" s="60"/>
      <c r="M11" s="97"/>
      <c r="N11" s="7"/>
      <c r="R11" s="9"/>
    </row>
    <row r="12" spans="2:19" ht="19.5" customHeight="1">
      <c r="B12" s="117" t="s">
        <v>68</v>
      </c>
      <c r="C12" s="68"/>
      <c r="D12" s="69"/>
      <c r="E12" s="118" t="s">
        <v>10</v>
      </c>
      <c r="F12" s="119"/>
      <c r="G12" s="68"/>
      <c r="H12" s="82"/>
      <c r="I12" s="120" t="s">
        <v>69</v>
      </c>
      <c r="J12" s="247" t="s">
        <v>70</v>
      </c>
      <c r="K12" s="122" t="s">
        <v>71</v>
      </c>
      <c r="L12" s="122" t="s">
        <v>72</v>
      </c>
      <c r="M12" s="123" t="s">
        <v>73</v>
      </c>
      <c r="N12" s="122" t="s">
        <v>74</v>
      </c>
      <c r="O12" s="124" t="s">
        <v>75</v>
      </c>
      <c r="P12" s="125"/>
      <c r="Q12" s="125"/>
      <c r="R12" s="35"/>
      <c r="S12" s="35"/>
    </row>
    <row r="13" spans="2:15" s="35" customFormat="1" ht="19.5" customHeight="1" thickBot="1">
      <c r="B13" s="126"/>
      <c r="C13" s="71"/>
      <c r="D13" s="72"/>
      <c r="E13" s="73"/>
      <c r="F13" s="71"/>
      <c r="G13" s="71"/>
      <c r="H13" s="71"/>
      <c r="I13" s="74" t="s">
        <v>76</v>
      </c>
      <c r="J13" s="248"/>
      <c r="K13" s="74"/>
      <c r="L13" s="74"/>
      <c r="M13" s="72"/>
      <c r="N13" s="76"/>
      <c r="O13" s="128"/>
    </row>
    <row r="14" spans="2:19" s="137" customFormat="1" ht="39.75" customHeight="1">
      <c r="B14" s="241">
        <v>651110</v>
      </c>
      <c r="C14" s="202"/>
      <c r="D14" s="129"/>
      <c r="E14" s="244" t="s">
        <v>37</v>
      </c>
      <c r="F14" s="129"/>
      <c r="G14" s="130"/>
      <c r="H14" s="131"/>
      <c r="I14" s="251">
        <v>97.1</v>
      </c>
      <c r="J14" s="133">
        <f>IF(I14&lt;&gt;0,VLOOKUP(INT(I14),Wilksmen,(I14-INT(I14))*10+2),0)</f>
        <v>0.6161</v>
      </c>
      <c r="K14" s="132">
        <v>270</v>
      </c>
      <c r="L14" s="132">
        <v>172.5</v>
      </c>
      <c r="M14" s="132">
        <v>300</v>
      </c>
      <c r="N14" s="134">
        <f>SUM(K14:M14)</f>
        <v>742.5</v>
      </c>
      <c r="O14" s="135">
        <f>SUM(N14*J14)</f>
        <v>457.45425</v>
      </c>
      <c r="P14" s="136"/>
      <c r="Q14" s="136"/>
      <c r="R14" s="136"/>
      <c r="S14" s="136"/>
    </row>
    <row r="15" spans="2:19" s="137" customFormat="1" ht="39.75" customHeight="1">
      <c r="B15" s="242">
        <v>810728</v>
      </c>
      <c r="C15" s="146"/>
      <c r="D15" s="146"/>
      <c r="E15" s="245" t="s">
        <v>103</v>
      </c>
      <c r="F15" s="141"/>
      <c r="G15" s="142"/>
      <c r="H15" s="143"/>
      <c r="I15" s="203">
        <v>66.8</v>
      </c>
      <c r="J15" s="133">
        <f>IF(I15&lt;&gt;0,VLOOKUP(INT(I15),Wilksmen,(I15-INT(I15))*10+2),0)</f>
        <v>0.7775</v>
      </c>
      <c r="K15" s="144">
        <v>185</v>
      </c>
      <c r="L15" s="144">
        <v>110</v>
      </c>
      <c r="M15" s="144">
        <v>205</v>
      </c>
      <c r="N15" s="145">
        <f>SUM(K15:M15)</f>
        <v>500</v>
      </c>
      <c r="O15" s="135">
        <f>SUM(N15*J15)</f>
        <v>388.75</v>
      </c>
      <c r="P15" s="142"/>
      <c r="Q15" s="142"/>
      <c r="R15" s="142"/>
      <c r="S15" s="142"/>
    </row>
    <row r="16" spans="2:19" s="137" customFormat="1" ht="39.75" customHeight="1">
      <c r="B16" s="243">
        <v>531124</v>
      </c>
      <c r="C16" s="146"/>
      <c r="D16" s="146"/>
      <c r="E16" s="246" t="s">
        <v>92</v>
      </c>
      <c r="F16" s="148"/>
      <c r="G16" s="148"/>
      <c r="H16" s="149"/>
      <c r="I16" s="252">
        <v>83.2</v>
      </c>
      <c r="J16" s="133">
        <f>IF(I16&lt;&gt;0,VLOOKUP(INT(I16),Wilksmen,(I16-INT(I16))*10+2),0)</f>
        <v>0.6665</v>
      </c>
      <c r="K16" s="144">
        <v>195</v>
      </c>
      <c r="L16" s="144">
        <v>112.5</v>
      </c>
      <c r="M16" s="144">
        <v>225</v>
      </c>
      <c r="N16" s="145">
        <f>SUM(K16:M16)</f>
        <v>532.5</v>
      </c>
      <c r="O16" s="135">
        <f>SUM(N16*J16)</f>
        <v>354.91125</v>
      </c>
      <c r="P16" s="142"/>
      <c r="Q16" s="142"/>
      <c r="R16" s="142"/>
      <c r="S16" s="142"/>
    </row>
    <row r="17" spans="2:19" s="137" customFormat="1" ht="39.75" customHeight="1">
      <c r="B17" s="243">
        <v>880403</v>
      </c>
      <c r="C17" s="250"/>
      <c r="D17" s="250"/>
      <c r="E17" s="245" t="s">
        <v>41</v>
      </c>
      <c r="F17" s="142"/>
      <c r="G17" s="142"/>
      <c r="H17" s="143"/>
      <c r="I17" s="204">
        <v>70.15</v>
      </c>
      <c r="J17" s="133">
        <f>IF(I17&lt;&gt;0,VLOOKUP(INT(I17),Wilksmen,(I17-INT(I17))*10+2),0)</f>
        <v>0.7486</v>
      </c>
      <c r="K17" s="144">
        <v>145</v>
      </c>
      <c r="L17" s="144">
        <v>82.5</v>
      </c>
      <c r="M17" s="144">
        <v>170</v>
      </c>
      <c r="N17" s="145">
        <f>SUM(K17:M17)</f>
        <v>397.5</v>
      </c>
      <c r="O17" s="135">
        <f>SUM(N17*J17)</f>
        <v>297.56850000000003</v>
      </c>
      <c r="P17" s="142"/>
      <c r="Q17" s="142"/>
      <c r="R17" s="142"/>
      <c r="S17" s="142"/>
    </row>
    <row r="18" spans="2:19" s="137" customFormat="1" ht="39.75" customHeight="1">
      <c r="B18" s="243">
        <v>920320</v>
      </c>
      <c r="C18" s="250"/>
      <c r="D18" s="250"/>
      <c r="E18" s="243" t="s">
        <v>122</v>
      </c>
      <c r="F18" s="148"/>
      <c r="G18" s="148"/>
      <c r="H18" s="149"/>
      <c r="I18" s="203">
        <v>49.95</v>
      </c>
      <c r="J18" s="133">
        <f>IF(I18&lt;&gt;0,VLOOKUP(INT(I18),Wilksmen,(I18-INT(I18))*10+2),0)</f>
        <v>1.0254</v>
      </c>
      <c r="K18" s="144">
        <v>95</v>
      </c>
      <c r="L18" s="144">
        <v>47.5</v>
      </c>
      <c r="M18" s="144">
        <v>122.5</v>
      </c>
      <c r="N18" s="145">
        <f>SUM(K18:M18)</f>
        <v>265</v>
      </c>
      <c r="O18" s="135">
        <f>SUM(N18*J18)</f>
        <v>271.73100000000005</v>
      </c>
      <c r="P18" s="142"/>
      <c r="Q18" s="142"/>
      <c r="R18" s="142"/>
      <c r="S18" s="142"/>
    </row>
    <row r="19" spans="2:19" s="35" customFormat="1" ht="18" customHeight="1">
      <c r="B19" s="58"/>
      <c r="C19" s="58"/>
      <c r="D19" s="58"/>
      <c r="E19" s="58"/>
      <c r="F19" s="62"/>
      <c r="G19" s="62"/>
      <c r="H19" s="62"/>
      <c r="I19" s="62"/>
      <c r="J19" s="65"/>
      <c r="K19" s="62"/>
      <c r="L19" s="62"/>
      <c r="M19" s="62"/>
      <c r="N19" s="64"/>
      <c r="O19" s="150"/>
      <c r="P19" s="62"/>
      <c r="Q19" s="62"/>
      <c r="R19" s="62"/>
      <c r="S19" s="62"/>
    </row>
    <row r="20" spans="2:19" s="35" customFormat="1" ht="24.75" customHeight="1">
      <c r="B20" s="58"/>
      <c r="C20" s="58"/>
      <c r="D20" s="58"/>
      <c r="E20" s="58"/>
      <c r="F20" s="62"/>
      <c r="G20" s="62"/>
      <c r="H20" s="62"/>
      <c r="I20" s="62"/>
      <c r="J20" s="65"/>
      <c r="K20" s="62"/>
      <c r="L20" s="62"/>
      <c r="M20" s="151" t="s">
        <v>77</v>
      </c>
      <c r="N20" s="78"/>
      <c r="O20" s="152">
        <f>SUM(O14:O18)</f>
        <v>1770.415</v>
      </c>
      <c r="P20" s="62"/>
      <c r="Q20" s="62"/>
      <c r="R20" s="62"/>
      <c r="S20" s="62"/>
    </row>
    <row r="21" spans="2:19" s="35" customFormat="1" ht="18" customHeight="1">
      <c r="B21" s="58"/>
      <c r="C21" s="58"/>
      <c r="D21" s="58"/>
      <c r="E21" s="58"/>
      <c r="F21" s="62"/>
      <c r="G21" s="62"/>
      <c r="H21" s="62"/>
      <c r="I21" s="62"/>
      <c r="J21" s="65"/>
      <c r="K21" s="62"/>
      <c r="L21" s="62"/>
      <c r="M21" s="62"/>
      <c r="N21" s="64"/>
      <c r="O21" s="63"/>
      <c r="P21" s="62"/>
      <c r="Q21" s="62"/>
      <c r="R21" s="62"/>
      <c r="S21" s="62"/>
    </row>
    <row r="22" spans="2:19" s="35" customFormat="1" ht="18" customHeight="1">
      <c r="B22" s="58"/>
      <c r="C22" s="43" t="s">
        <v>78</v>
      </c>
      <c r="D22" s="47"/>
      <c r="E22" s="17"/>
      <c r="F22" s="153"/>
      <c r="G22" s="153"/>
      <c r="H22" s="62"/>
      <c r="I22" s="153" t="s">
        <v>11</v>
      </c>
      <c r="J22" s="154"/>
      <c r="K22" s="153"/>
      <c r="L22" s="153"/>
      <c r="M22" s="62"/>
      <c r="N22" s="155" t="s">
        <v>79</v>
      </c>
      <c r="O22" s="156"/>
      <c r="P22" s="62"/>
      <c r="Q22" s="62"/>
      <c r="R22" s="62"/>
      <c r="S22" s="62"/>
    </row>
    <row r="23" spans="2:19" s="35" customFormat="1" ht="18" customHeight="1">
      <c r="B23" s="58"/>
      <c r="C23" s="58"/>
      <c r="D23" s="58"/>
      <c r="E23" s="58"/>
      <c r="F23" s="62"/>
      <c r="G23" s="62"/>
      <c r="H23" s="62"/>
      <c r="I23" s="62"/>
      <c r="J23" s="65"/>
      <c r="K23" s="62"/>
      <c r="L23" s="62"/>
      <c r="M23" s="62"/>
      <c r="N23" s="64"/>
      <c r="O23" s="63"/>
      <c r="P23" s="62"/>
      <c r="Q23" s="62"/>
      <c r="R23" s="62"/>
      <c r="S23" s="62"/>
    </row>
    <row r="24" spans="2:19" s="35" customFormat="1" ht="18" customHeight="1">
      <c r="B24" s="58"/>
      <c r="C24" s="58"/>
      <c r="D24" s="58"/>
      <c r="E24" s="58"/>
      <c r="F24" s="62"/>
      <c r="G24" s="62"/>
      <c r="H24" s="62"/>
      <c r="I24" s="62"/>
      <c r="J24" s="65"/>
      <c r="K24" s="62"/>
      <c r="L24" s="62"/>
      <c r="M24" s="62"/>
      <c r="N24" s="64"/>
      <c r="O24" s="63"/>
      <c r="P24" s="62"/>
      <c r="Q24" s="62"/>
      <c r="R24" s="62"/>
      <c r="S24" s="62"/>
    </row>
    <row r="25" spans="2:19" s="35" customFormat="1" ht="18" customHeight="1">
      <c r="B25" s="58"/>
      <c r="C25" s="58"/>
      <c r="D25" s="58"/>
      <c r="E25" s="58"/>
      <c r="F25" s="62"/>
      <c r="G25" s="62"/>
      <c r="H25" s="62"/>
      <c r="I25" s="62"/>
      <c r="J25" s="65"/>
      <c r="K25" s="62"/>
      <c r="L25" s="62"/>
      <c r="M25" s="62"/>
      <c r="N25" s="64"/>
      <c r="O25" s="63"/>
      <c r="P25" s="62"/>
      <c r="Q25" s="62"/>
      <c r="R25" s="62"/>
      <c r="S25" s="62"/>
    </row>
    <row r="26" spans="2:19" s="35" customFormat="1" ht="18" customHeight="1">
      <c r="B26" s="58"/>
      <c r="C26" s="58"/>
      <c r="D26" s="58"/>
      <c r="E26" s="58"/>
      <c r="F26" s="62"/>
      <c r="G26" s="62"/>
      <c r="H26" s="62"/>
      <c r="I26" s="62"/>
      <c r="J26" s="65"/>
      <c r="K26" s="62"/>
      <c r="L26" s="62"/>
      <c r="M26" s="62"/>
      <c r="N26" s="64"/>
      <c r="O26" s="63"/>
      <c r="P26" s="62"/>
      <c r="Q26" s="62"/>
      <c r="R26" s="62"/>
      <c r="S26" s="62"/>
    </row>
    <row r="27" spans="2:19" s="35" customFormat="1" ht="18" customHeight="1">
      <c r="B27" s="58"/>
      <c r="C27" s="58"/>
      <c r="D27" s="58"/>
      <c r="E27" s="58"/>
      <c r="F27" s="62"/>
      <c r="G27" s="62"/>
      <c r="H27" s="62"/>
      <c r="I27" s="62"/>
      <c r="J27" s="65"/>
      <c r="K27" s="62"/>
      <c r="L27" s="62"/>
      <c r="M27" s="62"/>
      <c r="N27" s="64"/>
      <c r="O27" s="63"/>
      <c r="P27" s="62"/>
      <c r="Q27" s="62"/>
      <c r="R27" s="62"/>
      <c r="S27" s="62"/>
    </row>
    <row r="28" spans="2:19" s="35" customFormat="1" ht="18" customHeight="1">
      <c r="B28" s="58"/>
      <c r="C28" s="58"/>
      <c r="D28" s="58"/>
      <c r="E28" s="58"/>
      <c r="F28" s="62"/>
      <c r="G28" s="62"/>
      <c r="H28" s="62"/>
      <c r="I28" s="62"/>
      <c r="J28" s="65"/>
      <c r="K28" s="62"/>
      <c r="L28" s="62"/>
      <c r="M28" s="62"/>
      <c r="N28" s="64"/>
      <c r="O28" s="63"/>
      <c r="P28" s="62"/>
      <c r="Q28" s="62"/>
      <c r="R28" s="62"/>
      <c r="S28" s="62"/>
    </row>
    <row r="29" spans="2:19" s="35" customFormat="1" ht="18" customHeight="1">
      <c r="B29" s="58"/>
      <c r="C29" s="58"/>
      <c r="D29" s="58"/>
      <c r="E29" s="58"/>
      <c r="F29" s="62"/>
      <c r="G29" s="62"/>
      <c r="H29" s="62"/>
      <c r="I29" s="62"/>
      <c r="J29" s="65"/>
      <c r="K29" s="62"/>
      <c r="L29" s="62"/>
      <c r="M29" s="62"/>
      <c r="N29" s="64"/>
      <c r="O29" s="63"/>
      <c r="P29" s="62"/>
      <c r="Q29" s="62"/>
      <c r="R29" s="62"/>
      <c r="S29" s="62"/>
    </row>
    <row r="30" spans="2:22" ht="15" customHeight="1">
      <c r="B30" s="35"/>
      <c r="C30" s="35"/>
      <c r="D30" s="35"/>
      <c r="E30" s="157"/>
      <c r="F30" s="35"/>
      <c r="G30" s="35"/>
      <c r="H30" s="35"/>
      <c r="I30" s="35"/>
      <c r="J30" s="158"/>
      <c r="K30" s="35"/>
      <c r="L30" s="35"/>
      <c r="M30" s="35"/>
      <c r="N30" s="59"/>
      <c r="O30" s="37"/>
      <c r="P30" s="35"/>
      <c r="Q30" s="35"/>
      <c r="R30" s="35"/>
      <c r="S30" s="35"/>
      <c r="T30" s="35"/>
      <c r="U30" s="35"/>
      <c r="V30" s="35"/>
    </row>
    <row r="31" spans="2:19" s="6" customFormat="1" ht="15" customHeight="1">
      <c r="B31" s="60"/>
      <c r="C31" s="60"/>
      <c r="D31" s="60"/>
      <c r="E31" s="60"/>
      <c r="F31" s="60"/>
      <c r="G31" s="60"/>
      <c r="H31" s="60"/>
      <c r="I31" s="60"/>
      <c r="J31" s="116"/>
      <c r="K31" s="60"/>
      <c r="L31" s="60"/>
      <c r="M31" s="60"/>
      <c r="N31" s="159"/>
      <c r="O31" s="160"/>
      <c r="P31" s="60"/>
      <c r="Q31" s="60"/>
      <c r="R31" s="60"/>
      <c r="S31" s="60"/>
    </row>
    <row r="32" spans="2:19" s="6" customFormat="1" ht="15" customHeight="1">
      <c r="B32" s="60"/>
      <c r="C32" s="60"/>
      <c r="D32" s="60"/>
      <c r="E32" s="60"/>
      <c r="F32" s="60"/>
      <c r="G32" s="60"/>
      <c r="H32" s="36"/>
      <c r="I32" s="60"/>
      <c r="J32" s="116"/>
      <c r="K32" s="60"/>
      <c r="L32" s="60"/>
      <c r="M32" s="161"/>
      <c r="N32" s="60"/>
      <c r="O32" s="60"/>
      <c r="P32" s="161"/>
      <c r="Q32" s="160"/>
      <c r="R32" s="60"/>
      <c r="S32" s="60"/>
    </row>
    <row r="33" spans="2:19" s="6" customFormat="1" ht="15" customHeight="1">
      <c r="B33" s="60"/>
      <c r="C33" s="60"/>
      <c r="D33" s="60"/>
      <c r="E33" s="60"/>
      <c r="F33" s="60"/>
      <c r="G33" s="60"/>
      <c r="H33" s="36"/>
      <c r="I33" s="60"/>
      <c r="J33" s="116"/>
      <c r="K33" s="60"/>
      <c r="L33" s="60"/>
      <c r="M33" s="159"/>
      <c r="N33" s="60"/>
      <c r="O33" s="159"/>
      <c r="P33" s="116"/>
      <c r="Q33" s="160"/>
      <c r="R33" s="60"/>
      <c r="S33" s="60"/>
    </row>
    <row r="34" spans="2:19" s="6" customFormat="1" ht="15" customHeight="1">
      <c r="B34" s="162"/>
      <c r="C34" s="162"/>
      <c r="D34" s="162"/>
      <c r="E34" s="162"/>
      <c r="F34" s="162"/>
      <c r="G34" s="162"/>
      <c r="H34" s="163"/>
      <c r="I34" s="162"/>
      <c r="J34" s="164"/>
      <c r="K34" s="60"/>
      <c r="L34" s="60"/>
      <c r="M34" s="165"/>
      <c r="N34" s="60"/>
      <c r="O34" s="159"/>
      <c r="P34" s="116"/>
      <c r="Q34" s="160"/>
      <c r="R34" s="60"/>
      <c r="S34" s="60"/>
    </row>
    <row r="35" spans="2:19" s="6" customFormat="1" ht="15" customHeight="1">
      <c r="B35" s="60"/>
      <c r="C35" s="60"/>
      <c r="D35" s="60"/>
      <c r="E35" s="60"/>
      <c r="F35" s="60"/>
      <c r="G35" s="60"/>
      <c r="H35" s="36"/>
      <c r="I35" s="60"/>
      <c r="J35" s="116"/>
      <c r="K35" s="60"/>
      <c r="L35" s="60"/>
      <c r="M35" s="159"/>
      <c r="N35" s="60"/>
      <c r="O35" s="159"/>
      <c r="P35" s="116"/>
      <c r="Q35" s="160"/>
      <c r="R35" s="60"/>
      <c r="S35" s="60"/>
    </row>
    <row r="36" spans="2:19" s="6" customFormat="1" ht="15" customHeight="1">
      <c r="B36" s="60"/>
      <c r="C36" s="60"/>
      <c r="D36" s="60"/>
      <c r="E36" s="60"/>
      <c r="F36" s="60"/>
      <c r="G36" s="60"/>
      <c r="H36" s="36"/>
      <c r="I36" s="60"/>
      <c r="J36" s="116"/>
      <c r="K36" s="60"/>
      <c r="L36" s="60"/>
      <c r="M36" s="60"/>
      <c r="N36" s="60"/>
      <c r="O36" s="60"/>
      <c r="P36" s="60"/>
      <c r="Q36" s="160"/>
      <c r="R36" s="60"/>
      <c r="S36" s="60"/>
    </row>
    <row r="37" spans="2:19" s="6" customFormat="1" ht="15" customHeight="1">
      <c r="B37" s="60"/>
      <c r="C37" s="60"/>
      <c r="D37" s="60"/>
      <c r="E37" s="60"/>
      <c r="F37" s="60"/>
      <c r="G37" s="60"/>
      <c r="H37" s="60"/>
      <c r="I37" s="36"/>
      <c r="J37" s="166"/>
      <c r="K37" s="60"/>
      <c r="L37" s="159"/>
      <c r="M37" s="60"/>
      <c r="N37" s="36"/>
      <c r="O37" s="159"/>
      <c r="P37" s="116"/>
      <c r="Q37" s="160"/>
      <c r="R37" s="60"/>
      <c r="S37" s="60"/>
    </row>
    <row r="38" spans="2:19" ht="15" customHeight="1">
      <c r="B38" s="58"/>
      <c r="C38" s="58"/>
      <c r="D38" s="35"/>
      <c r="E38" s="35"/>
      <c r="F38" s="58"/>
      <c r="G38" s="35"/>
      <c r="H38" s="35"/>
      <c r="I38" s="36"/>
      <c r="J38" s="166"/>
      <c r="K38" s="58"/>
      <c r="L38" s="59"/>
      <c r="M38" s="35"/>
      <c r="N38" s="36"/>
      <c r="O38" s="59"/>
      <c r="P38" s="158"/>
      <c r="Q38" s="37"/>
      <c r="R38" s="35"/>
      <c r="S38" s="35"/>
    </row>
    <row r="39" spans="2:19" ht="15" customHeight="1">
      <c r="B39" s="35"/>
      <c r="C39" s="35"/>
      <c r="D39" s="35"/>
      <c r="E39" s="35"/>
      <c r="F39" s="35"/>
      <c r="G39" s="35"/>
      <c r="H39" s="35"/>
      <c r="I39" s="35"/>
      <c r="J39" s="158"/>
      <c r="K39" s="35"/>
      <c r="L39" s="35"/>
      <c r="M39" s="35"/>
      <c r="N39" s="59"/>
      <c r="O39" s="37"/>
      <c r="P39" s="35"/>
      <c r="Q39" s="35"/>
      <c r="R39" s="35"/>
      <c r="S39" s="35"/>
    </row>
  </sheetData>
  <hyperlinks>
    <hyperlink ref="K6" r:id="rId1" display="mailto:kansli@styrkelyft.se"/>
  </hyperlink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80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9"/>
  <sheetViews>
    <sheetView zoomScale="75" zoomScaleNormal="75" workbookViewId="0" topLeftCell="A1">
      <selection activeCell="M17" sqref="M17"/>
    </sheetView>
  </sheetViews>
  <sheetFormatPr defaultColWidth="9.140625" defaultRowHeight="15" customHeight="1"/>
  <cols>
    <col min="1" max="1" width="6.140625" style="1" customWidth="1"/>
    <col min="2" max="2" width="11.28125" style="1" customWidth="1"/>
    <col min="3" max="3" width="7.00390625" style="1" customWidth="1"/>
    <col min="4" max="4" width="3.28125" style="1" customWidth="1"/>
    <col min="5" max="5" width="35.28125" style="1" customWidth="1"/>
    <col min="6" max="6" width="5.8515625" style="1" customWidth="1"/>
    <col min="7" max="7" width="6.140625" style="1" customWidth="1"/>
    <col min="8" max="8" width="5.421875" style="1" customWidth="1"/>
    <col min="9" max="9" width="10.140625" style="1" customWidth="1"/>
    <col min="10" max="10" width="12.57421875" style="4" customWidth="1"/>
    <col min="11" max="11" width="12.28125" style="1" customWidth="1"/>
    <col min="12" max="12" width="12.421875" style="1" customWidth="1"/>
    <col min="13" max="13" width="12.00390625" style="1" customWidth="1"/>
    <col min="14" max="14" width="13.57421875" style="2" customWidth="1"/>
    <col min="15" max="15" width="15.8515625" style="3" customWidth="1"/>
    <col min="16" max="16" width="7.421875" style="1" customWidth="1"/>
    <col min="17" max="17" width="6.7109375" style="1" customWidth="1"/>
    <col min="18" max="18" width="5.00390625" style="1" customWidth="1"/>
    <col min="19" max="19" width="5.57421875" style="1" customWidth="1"/>
    <col min="20" max="16384" width="9.140625" style="1" customWidth="1"/>
  </cols>
  <sheetData>
    <row r="1" spans="2:19" s="5" customFormat="1" ht="24.75" customHeight="1">
      <c r="B1" s="60"/>
      <c r="C1" s="60"/>
      <c r="D1" s="112"/>
      <c r="E1" s="113" t="s">
        <v>57</v>
      </c>
      <c r="F1" s="9"/>
      <c r="G1" s="9"/>
      <c r="H1" s="9"/>
      <c r="I1" s="175" t="s">
        <v>58</v>
      </c>
      <c r="J1" s="114"/>
      <c r="K1" s="9"/>
      <c r="L1" s="9"/>
      <c r="M1" s="9"/>
      <c r="N1" s="115"/>
      <c r="O1" s="9"/>
      <c r="P1" s="9"/>
      <c r="Q1" s="9"/>
      <c r="R1" s="9"/>
      <c r="S1" s="9"/>
    </row>
    <row r="2" spans="2:19" s="5" customFormat="1" ht="18.75" customHeight="1">
      <c r="B2" s="9"/>
      <c r="C2" s="9"/>
      <c r="D2" s="112"/>
      <c r="E2" s="113" t="s">
        <v>59</v>
      </c>
      <c r="F2" s="9"/>
      <c r="G2" s="9"/>
      <c r="H2" s="9"/>
      <c r="J2" s="114"/>
      <c r="K2" s="9"/>
      <c r="L2" s="9"/>
      <c r="M2" s="9"/>
      <c r="N2" s="36"/>
      <c r="O2" s="9"/>
      <c r="P2" s="9"/>
      <c r="Q2" s="9"/>
      <c r="R2" s="9"/>
      <c r="S2" s="9"/>
    </row>
    <row r="3" spans="2:19" s="5" customFormat="1" ht="24.75" customHeight="1">
      <c r="B3" s="9"/>
      <c r="C3" s="9"/>
      <c r="D3" s="112"/>
      <c r="E3" s="113" t="s">
        <v>60</v>
      </c>
      <c r="F3" s="9"/>
      <c r="G3" s="9"/>
      <c r="H3" s="9"/>
      <c r="I3" s="175" t="s">
        <v>61</v>
      </c>
      <c r="J3" s="114"/>
      <c r="K3" s="9"/>
      <c r="L3" s="9"/>
      <c r="M3" s="9"/>
      <c r="N3" s="36"/>
      <c r="O3" s="9"/>
      <c r="P3" s="9"/>
      <c r="Q3" s="9"/>
      <c r="R3" s="9"/>
      <c r="S3" s="9"/>
    </row>
    <row r="4" spans="2:19" s="5" customFormat="1" ht="18.75" customHeight="1">
      <c r="B4" s="9"/>
      <c r="C4" s="9"/>
      <c r="D4" s="112" t="s">
        <v>56</v>
      </c>
      <c r="E4" s="113" t="s">
        <v>62</v>
      </c>
      <c r="F4" s="9"/>
      <c r="G4" s="9"/>
      <c r="H4" s="9"/>
      <c r="I4" s="56"/>
      <c r="J4" s="114"/>
      <c r="K4" s="174" t="s">
        <v>82</v>
      </c>
      <c r="L4" s="9"/>
      <c r="M4" s="9"/>
      <c r="N4" s="36"/>
      <c r="O4" s="9"/>
      <c r="P4" s="9"/>
      <c r="Q4" s="9"/>
      <c r="R4" s="9"/>
      <c r="S4" s="9"/>
    </row>
    <row r="5" spans="2:19" s="5" customFormat="1" ht="18.75" customHeight="1">
      <c r="B5" s="9"/>
      <c r="C5" s="9"/>
      <c r="D5" s="112"/>
      <c r="E5" s="113" t="s">
        <v>63</v>
      </c>
      <c r="F5" s="9"/>
      <c r="G5" s="9"/>
      <c r="H5" s="9"/>
      <c r="I5" s="9"/>
      <c r="J5" s="116"/>
      <c r="K5" s="174" t="s">
        <v>83</v>
      </c>
      <c r="L5" s="9"/>
      <c r="M5" s="9"/>
      <c r="N5" s="52"/>
      <c r="O5" s="9"/>
      <c r="P5" s="9"/>
      <c r="Q5" s="9"/>
      <c r="R5" s="9"/>
      <c r="S5" s="9"/>
    </row>
    <row r="6" spans="2:19" s="5" customFormat="1" ht="18.75" customHeight="1">
      <c r="B6" s="9"/>
      <c r="C6" s="9"/>
      <c r="D6" s="9"/>
      <c r="E6" s="9"/>
      <c r="F6" s="9"/>
      <c r="G6" s="9"/>
      <c r="H6" s="9"/>
      <c r="I6" s="9"/>
      <c r="J6" s="116"/>
      <c r="K6" s="179" t="s">
        <v>84</v>
      </c>
      <c r="L6" s="9"/>
      <c r="M6" s="9"/>
      <c r="N6" s="52"/>
      <c r="O6" s="9"/>
      <c r="P6" s="9"/>
      <c r="Q6" s="9"/>
      <c r="R6" s="9"/>
      <c r="S6" s="9"/>
    </row>
    <row r="7" spans="2:19" s="5" customFormat="1" ht="16.5" customHeight="1">
      <c r="B7" s="9"/>
      <c r="C7" s="9"/>
      <c r="D7" s="9"/>
      <c r="E7" s="9"/>
      <c r="F7" s="9"/>
      <c r="G7" s="9"/>
      <c r="H7" s="9"/>
      <c r="I7" s="9"/>
      <c r="J7" s="116"/>
      <c r="K7" s="9"/>
      <c r="L7" s="9"/>
      <c r="M7" s="9"/>
      <c r="N7" s="52"/>
      <c r="O7" s="9"/>
      <c r="P7" s="9"/>
      <c r="Q7" s="9"/>
      <c r="R7" s="9"/>
      <c r="S7" s="9"/>
    </row>
    <row r="8" spans="3:15" s="5" customFormat="1" ht="16.5" customHeight="1">
      <c r="C8" s="77" t="s">
        <v>11</v>
      </c>
      <c r="D8" s="8"/>
      <c r="E8" s="201" t="s">
        <v>119</v>
      </c>
      <c r="F8" s="9"/>
      <c r="G8" s="77" t="s">
        <v>64</v>
      </c>
      <c r="H8" s="8"/>
      <c r="I8" s="200">
        <f>blad1!K8</f>
        <v>4</v>
      </c>
      <c r="K8" s="77" t="s">
        <v>65</v>
      </c>
      <c r="L8" s="195">
        <f>blad1!K3</f>
        <v>39004</v>
      </c>
      <c r="M8" s="8"/>
      <c r="N8" s="77" t="s">
        <v>66</v>
      </c>
      <c r="O8" s="10"/>
    </row>
    <row r="9" spans="2:19" s="5" customFormat="1" ht="16.5" customHeight="1">
      <c r="B9" s="9"/>
      <c r="C9" s="9"/>
      <c r="D9" s="9"/>
      <c r="F9" s="57"/>
      <c r="G9" s="9"/>
      <c r="H9" s="57"/>
      <c r="I9" s="9"/>
      <c r="J9" s="116"/>
      <c r="K9" s="52"/>
      <c r="L9" s="9"/>
      <c r="M9" s="57"/>
      <c r="N9" s="52"/>
      <c r="O9" s="9"/>
      <c r="P9" s="9"/>
      <c r="Q9" s="9"/>
      <c r="R9" s="9"/>
      <c r="S9" s="9"/>
    </row>
    <row r="10" spans="2:18" s="5" customFormat="1" ht="16.5" customHeight="1">
      <c r="B10" s="95" t="s">
        <v>38</v>
      </c>
      <c r="C10" s="96"/>
      <c r="D10" s="60"/>
      <c r="E10" s="62"/>
      <c r="F10" s="60"/>
      <c r="G10" s="60"/>
      <c r="H10" s="63"/>
      <c r="I10" s="64"/>
      <c r="J10" s="62"/>
      <c r="K10" s="60"/>
      <c r="L10" s="60"/>
      <c r="M10" s="97"/>
      <c r="N10" s="7"/>
      <c r="R10" s="9"/>
    </row>
    <row r="11" spans="2:18" s="5" customFormat="1" ht="16.5" customHeight="1" thickBot="1">
      <c r="B11" s="95"/>
      <c r="C11" s="96"/>
      <c r="D11" s="60"/>
      <c r="E11" s="62"/>
      <c r="F11" s="60"/>
      <c r="G11" s="60"/>
      <c r="H11" s="63"/>
      <c r="I11" s="64"/>
      <c r="J11" s="62"/>
      <c r="K11" s="60"/>
      <c r="L11" s="60"/>
      <c r="M11" s="97"/>
      <c r="N11" s="7"/>
      <c r="R11" s="9"/>
    </row>
    <row r="12" spans="2:19" ht="19.5" customHeight="1">
      <c r="B12" s="117" t="s">
        <v>68</v>
      </c>
      <c r="C12" s="68"/>
      <c r="D12" s="69"/>
      <c r="E12" s="118" t="s">
        <v>10</v>
      </c>
      <c r="F12" s="119"/>
      <c r="G12" s="68"/>
      <c r="H12" s="70"/>
      <c r="I12" s="120" t="s">
        <v>69</v>
      </c>
      <c r="J12" s="121" t="s">
        <v>70</v>
      </c>
      <c r="K12" s="122" t="s">
        <v>71</v>
      </c>
      <c r="L12" s="122" t="s">
        <v>72</v>
      </c>
      <c r="M12" s="123" t="s">
        <v>73</v>
      </c>
      <c r="N12" s="122" t="s">
        <v>74</v>
      </c>
      <c r="O12" s="124" t="s">
        <v>75</v>
      </c>
      <c r="P12" s="125"/>
      <c r="Q12" s="125"/>
      <c r="R12" s="35"/>
      <c r="S12" s="35"/>
    </row>
    <row r="13" spans="2:15" s="35" customFormat="1" ht="19.5" customHeight="1" thickBot="1">
      <c r="B13" s="126"/>
      <c r="C13" s="71"/>
      <c r="D13" s="72"/>
      <c r="E13" s="73"/>
      <c r="F13" s="71"/>
      <c r="G13" s="71"/>
      <c r="H13" s="72"/>
      <c r="I13" s="74" t="s">
        <v>76</v>
      </c>
      <c r="J13" s="127"/>
      <c r="K13" s="74"/>
      <c r="L13" s="74"/>
      <c r="M13" s="72"/>
      <c r="N13" s="76"/>
      <c r="O13" s="128"/>
    </row>
    <row r="14" spans="2:19" s="137" customFormat="1" ht="39.75" customHeight="1">
      <c r="B14" s="243">
        <v>920320</v>
      </c>
      <c r="C14" s="250"/>
      <c r="D14" s="250"/>
      <c r="E14" s="243" t="s">
        <v>122</v>
      </c>
      <c r="F14" s="148"/>
      <c r="G14" s="148"/>
      <c r="H14" s="149"/>
      <c r="I14" s="203">
        <v>49.95</v>
      </c>
      <c r="J14" s="133">
        <f>IF(I14&lt;&gt;0,VLOOKUP(INT(I14),Wilksmen,(I14-INT(I14))*10+2),0)</f>
        <v>1.0254</v>
      </c>
      <c r="K14" s="132">
        <v>95</v>
      </c>
      <c r="L14" s="132">
        <v>47.5</v>
      </c>
      <c r="M14" s="132">
        <v>122.5</v>
      </c>
      <c r="N14" s="134">
        <f>SUM(K14:M14)</f>
        <v>265</v>
      </c>
      <c r="O14" s="135">
        <f>SUM(N14*J14)</f>
        <v>271.73100000000005</v>
      </c>
      <c r="P14" s="136"/>
      <c r="Q14" s="136"/>
      <c r="R14" s="136"/>
      <c r="S14" s="136"/>
    </row>
    <row r="15" spans="2:19" s="137" customFormat="1" ht="39.75" customHeight="1">
      <c r="B15" s="243">
        <v>880403</v>
      </c>
      <c r="C15" s="238"/>
      <c r="D15" s="255"/>
      <c r="E15" s="238" t="s">
        <v>41</v>
      </c>
      <c r="F15" s="141"/>
      <c r="G15" s="142"/>
      <c r="H15" s="143"/>
      <c r="I15" s="203">
        <v>70.15</v>
      </c>
      <c r="J15" s="133">
        <f>IF(I15&lt;&gt;0,VLOOKUP(INT(I15),Wilksmen,(I15-INT(I15))*10+2),0)</f>
        <v>0.7486</v>
      </c>
      <c r="K15" s="144">
        <v>145</v>
      </c>
      <c r="L15" s="144">
        <v>82.5</v>
      </c>
      <c r="M15" s="144">
        <v>170</v>
      </c>
      <c r="N15" s="145">
        <f>SUM(K15:M15)</f>
        <v>397.5</v>
      </c>
      <c r="O15" s="135">
        <f>SUM(N15*J15)</f>
        <v>297.56850000000003</v>
      </c>
      <c r="P15" s="142"/>
      <c r="Q15" s="142"/>
      <c r="R15" s="142"/>
      <c r="S15" s="142"/>
    </row>
    <row r="16" spans="2:19" s="137" customFormat="1" ht="39.75" customHeight="1">
      <c r="B16" s="243">
        <v>890707</v>
      </c>
      <c r="C16" s="239"/>
      <c r="D16" s="256"/>
      <c r="E16" s="240" t="s">
        <v>42</v>
      </c>
      <c r="F16" s="148"/>
      <c r="G16" s="148"/>
      <c r="H16" s="149"/>
      <c r="I16" s="203">
        <v>79.5</v>
      </c>
      <c r="J16" s="133">
        <f>IF(I16&lt;&gt;0,VLOOKUP(INT(I16),Wilksmen,(I16-INT(I16))*10+2),0)</f>
        <v>0.6854</v>
      </c>
      <c r="K16" s="144">
        <v>155</v>
      </c>
      <c r="L16" s="144">
        <v>70</v>
      </c>
      <c r="M16" s="144">
        <v>152.5</v>
      </c>
      <c r="N16" s="145">
        <f>SUM(K16:M16)</f>
        <v>377.5</v>
      </c>
      <c r="O16" s="135">
        <f>SUM(N16*J16)</f>
        <v>258.7385</v>
      </c>
      <c r="P16" s="142"/>
      <c r="Q16" s="142"/>
      <c r="R16" s="142"/>
      <c r="S16" s="142"/>
    </row>
    <row r="17" spans="2:19" s="137" customFormat="1" ht="39.75" customHeight="1">
      <c r="B17" s="138"/>
      <c r="C17" s="136"/>
      <c r="D17" s="139"/>
      <c r="E17" s="140"/>
      <c r="F17" s="142"/>
      <c r="G17" s="142"/>
      <c r="H17" s="143"/>
      <c r="I17" s="144"/>
      <c r="J17" s="133">
        <f>IF(I17&lt;&gt;0,VLOOKUP(INT(I17),Wilksmen,(I17-INT(I17))*10+2),0)</f>
        <v>0</v>
      </c>
      <c r="K17" s="144"/>
      <c r="L17" s="144"/>
      <c r="M17" s="144"/>
      <c r="N17" s="145">
        <f>SUM(K17:M17)</f>
        <v>0</v>
      </c>
      <c r="O17" s="135">
        <f>SUM(N17*J17)</f>
        <v>0</v>
      </c>
      <c r="P17" s="142"/>
      <c r="Q17" s="142"/>
      <c r="R17" s="142"/>
      <c r="S17" s="142"/>
    </row>
    <row r="18" spans="2:19" s="137" customFormat="1" ht="39.75" customHeight="1">
      <c r="B18" s="140"/>
      <c r="C18" s="146"/>
      <c r="D18" s="147"/>
      <c r="E18" s="140"/>
      <c r="F18" s="148"/>
      <c r="G18" s="148"/>
      <c r="H18" s="149"/>
      <c r="I18" s="144"/>
      <c r="J18" s="133">
        <f>IF(I18&lt;&gt;0,VLOOKUP(INT(I18),Wilksmen,(I18-INT(I18))*10+2),0)</f>
        <v>0</v>
      </c>
      <c r="K18" s="144"/>
      <c r="L18" s="144"/>
      <c r="M18" s="144"/>
      <c r="N18" s="145">
        <f>SUM(K18:M18)</f>
        <v>0</v>
      </c>
      <c r="O18" s="135">
        <f>SUM(N18*J18)</f>
        <v>0</v>
      </c>
      <c r="P18" s="142"/>
      <c r="Q18" s="142"/>
      <c r="R18" s="142"/>
      <c r="S18" s="142"/>
    </row>
    <row r="19" spans="2:19" s="35" customFormat="1" ht="18" customHeight="1">
      <c r="B19" s="58"/>
      <c r="C19" s="58"/>
      <c r="D19" s="58"/>
      <c r="E19" s="58"/>
      <c r="F19" s="62"/>
      <c r="G19" s="62"/>
      <c r="H19" s="62"/>
      <c r="I19" s="62"/>
      <c r="J19" s="65"/>
      <c r="K19" s="62"/>
      <c r="L19" s="62"/>
      <c r="M19" s="62"/>
      <c r="N19" s="64"/>
      <c r="O19" s="150"/>
      <c r="P19" s="62"/>
      <c r="Q19" s="62"/>
      <c r="R19" s="62"/>
      <c r="S19" s="62"/>
    </row>
    <row r="20" spans="2:19" s="35" customFormat="1" ht="24.75" customHeight="1">
      <c r="B20" s="58"/>
      <c r="C20" s="58"/>
      <c r="D20" s="58"/>
      <c r="E20" s="58"/>
      <c r="F20" s="62"/>
      <c r="G20" s="62"/>
      <c r="H20" s="62"/>
      <c r="I20" s="62"/>
      <c r="J20" s="65"/>
      <c r="K20" s="62"/>
      <c r="L20" s="62"/>
      <c r="M20" s="151" t="s">
        <v>77</v>
      </c>
      <c r="N20" s="78"/>
      <c r="O20" s="152">
        <f>SUM(O14:O18)</f>
        <v>828.038</v>
      </c>
      <c r="P20" s="62"/>
      <c r="Q20" s="62"/>
      <c r="R20" s="62"/>
      <c r="S20" s="62"/>
    </row>
    <row r="21" spans="2:19" s="35" customFormat="1" ht="18" customHeight="1">
      <c r="B21" s="58"/>
      <c r="C21" s="58"/>
      <c r="D21" s="58"/>
      <c r="E21" s="58"/>
      <c r="F21" s="62"/>
      <c r="G21" s="62"/>
      <c r="H21" s="62"/>
      <c r="I21" s="62"/>
      <c r="J21" s="65"/>
      <c r="K21" s="62"/>
      <c r="L21" s="62"/>
      <c r="M21" s="62"/>
      <c r="N21" s="64"/>
      <c r="O21" s="63"/>
      <c r="P21" s="62"/>
      <c r="Q21" s="62"/>
      <c r="R21" s="62"/>
      <c r="S21" s="62"/>
    </row>
    <row r="22" spans="2:19" s="35" customFormat="1" ht="18" customHeight="1">
      <c r="B22" s="58"/>
      <c r="C22" s="43" t="s">
        <v>78</v>
      </c>
      <c r="D22" s="47"/>
      <c r="E22" s="17"/>
      <c r="F22" s="153"/>
      <c r="G22" s="153"/>
      <c r="H22" s="62"/>
      <c r="I22" s="153" t="s">
        <v>11</v>
      </c>
      <c r="J22" s="154"/>
      <c r="K22" s="153"/>
      <c r="L22" s="153"/>
      <c r="M22" s="62"/>
      <c r="N22" s="155" t="s">
        <v>79</v>
      </c>
      <c r="O22" s="156"/>
      <c r="P22" s="62"/>
      <c r="Q22" s="62"/>
      <c r="R22" s="62"/>
      <c r="S22" s="62"/>
    </row>
    <row r="23" spans="2:19" s="35" customFormat="1" ht="18" customHeight="1">
      <c r="B23" s="58"/>
      <c r="C23" s="58"/>
      <c r="D23" s="58"/>
      <c r="E23" s="58"/>
      <c r="F23" s="62"/>
      <c r="G23" s="62"/>
      <c r="H23" s="62"/>
      <c r="I23" s="62"/>
      <c r="J23" s="65"/>
      <c r="K23" s="62"/>
      <c r="L23" s="62"/>
      <c r="M23" s="62"/>
      <c r="N23" s="64"/>
      <c r="O23" s="63"/>
      <c r="P23" s="62"/>
      <c r="Q23" s="62"/>
      <c r="R23" s="62"/>
      <c r="S23" s="62"/>
    </row>
    <row r="24" spans="2:19" s="35" customFormat="1" ht="18" customHeight="1">
      <c r="B24" s="58"/>
      <c r="C24" s="58"/>
      <c r="D24" s="58"/>
      <c r="E24" s="58"/>
      <c r="F24" s="62"/>
      <c r="G24" s="62"/>
      <c r="H24" s="62"/>
      <c r="I24" s="62"/>
      <c r="J24" s="65"/>
      <c r="K24" s="62"/>
      <c r="L24" s="62"/>
      <c r="M24" s="62"/>
      <c r="N24" s="64"/>
      <c r="O24" s="63"/>
      <c r="P24" s="62"/>
      <c r="Q24" s="62"/>
      <c r="R24" s="62"/>
      <c r="S24" s="62"/>
    </row>
    <row r="25" spans="2:19" s="35" customFormat="1" ht="18" customHeight="1">
      <c r="B25" s="58"/>
      <c r="C25" s="58"/>
      <c r="D25" s="58"/>
      <c r="E25" s="58"/>
      <c r="F25" s="62"/>
      <c r="G25" s="62"/>
      <c r="H25" s="62"/>
      <c r="I25" s="62"/>
      <c r="J25" s="65"/>
      <c r="K25" s="62"/>
      <c r="L25" s="62"/>
      <c r="M25" s="62"/>
      <c r="N25" s="64"/>
      <c r="O25" s="63"/>
      <c r="P25" s="62"/>
      <c r="Q25" s="62"/>
      <c r="R25" s="62"/>
      <c r="S25" s="62"/>
    </row>
    <row r="26" spans="2:19" s="35" customFormat="1" ht="18" customHeight="1">
      <c r="B26" s="58"/>
      <c r="C26" s="58"/>
      <c r="D26" s="58"/>
      <c r="E26" s="58"/>
      <c r="F26" s="62"/>
      <c r="G26" s="62"/>
      <c r="H26" s="62"/>
      <c r="I26" s="62"/>
      <c r="J26" s="65"/>
      <c r="K26" s="62"/>
      <c r="L26" s="62"/>
      <c r="M26" s="62"/>
      <c r="N26" s="64"/>
      <c r="O26" s="63"/>
      <c r="P26" s="62"/>
      <c r="Q26" s="62"/>
      <c r="R26" s="62"/>
      <c r="S26" s="62"/>
    </row>
    <row r="27" spans="2:19" s="35" customFormat="1" ht="18" customHeight="1">
      <c r="B27" s="58"/>
      <c r="C27" s="58"/>
      <c r="D27" s="58"/>
      <c r="E27" s="58"/>
      <c r="F27" s="62"/>
      <c r="G27" s="62"/>
      <c r="H27" s="62"/>
      <c r="I27" s="62"/>
      <c r="J27" s="65"/>
      <c r="K27" s="62"/>
      <c r="L27" s="62"/>
      <c r="M27" s="62"/>
      <c r="N27" s="64"/>
      <c r="O27" s="63"/>
      <c r="P27" s="62"/>
      <c r="Q27" s="62"/>
      <c r="R27" s="62"/>
      <c r="S27" s="62"/>
    </row>
    <row r="28" spans="2:19" s="35" customFormat="1" ht="18" customHeight="1">
      <c r="B28" s="58"/>
      <c r="C28" s="58"/>
      <c r="D28" s="58"/>
      <c r="E28" s="58"/>
      <c r="F28" s="62"/>
      <c r="G28" s="62"/>
      <c r="H28" s="62"/>
      <c r="I28" s="62"/>
      <c r="J28" s="65"/>
      <c r="K28" s="62"/>
      <c r="L28" s="62"/>
      <c r="M28" s="62"/>
      <c r="N28" s="64"/>
      <c r="O28" s="63"/>
      <c r="P28" s="62"/>
      <c r="Q28" s="62"/>
      <c r="R28" s="62"/>
      <c r="S28" s="62"/>
    </row>
    <row r="29" spans="2:19" s="35" customFormat="1" ht="18" customHeight="1">
      <c r="B29" s="58"/>
      <c r="C29" s="58"/>
      <c r="D29" s="58"/>
      <c r="E29" s="58"/>
      <c r="F29" s="62"/>
      <c r="G29" s="62"/>
      <c r="H29" s="62"/>
      <c r="I29" s="62"/>
      <c r="J29" s="65"/>
      <c r="K29" s="62"/>
      <c r="L29" s="62"/>
      <c r="M29" s="62"/>
      <c r="N29" s="64"/>
      <c r="O29" s="63"/>
      <c r="P29" s="62"/>
      <c r="Q29" s="62"/>
      <c r="R29" s="62"/>
      <c r="S29" s="62"/>
    </row>
    <row r="30" spans="2:22" ht="15" customHeight="1">
      <c r="B30" s="35"/>
      <c r="C30" s="35"/>
      <c r="D30" s="35"/>
      <c r="E30" s="157"/>
      <c r="F30" s="35"/>
      <c r="G30" s="35"/>
      <c r="H30" s="35"/>
      <c r="I30" s="35"/>
      <c r="J30" s="158"/>
      <c r="K30" s="35"/>
      <c r="L30" s="35"/>
      <c r="M30" s="35"/>
      <c r="N30" s="59"/>
      <c r="O30" s="37"/>
      <c r="P30" s="35"/>
      <c r="Q30" s="35"/>
      <c r="R30" s="35"/>
      <c r="S30" s="35"/>
      <c r="T30" s="35"/>
      <c r="U30" s="35"/>
      <c r="V30" s="35"/>
    </row>
    <row r="31" spans="2:19" s="6" customFormat="1" ht="15" customHeight="1">
      <c r="B31" s="60"/>
      <c r="C31" s="60"/>
      <c r="D31" s="60"/>
      <c r="E31" s="60"/>
      <c r="F31" s="60"/>
      <c r="G31" s="60"/>
      <c r="H31" s="60"/>
      <c r="I31" s="60"/>
      <c r="J31" s="116"/>
      <c r="K31" s="60"/>
      <c r="L31" s="60"/>
      <c r="M31" s="60"/>
      <c r="N31" s="159"/>
      <c r="O31" s="160"/>
      <c r="P31" s="60"/>
      <c r="Q31" s="60"/>
      <c r="R31" s="60"/>
      <c r="S31" s="60"/>
    </row>
    <row r="32" spans="2:19" s="6" customFormat="1" ht="15" customHeight="1">
      <c r="B32" s="60"/>
      <c r="C32" s="60"/>
      <c r="D32" s="60"/>
      <c r="E32" s="60"/>
      <c r="F32" s="60"/>
      <c r="G32" s="60"/>
      <c r="H32" s="36"/>
      <c r="I32" s="60"/>
      <c r="J32" s="116"/>
      <c r="K32" s="60"/>
      <c r="L32" s="60"/>
      <c r="M32" s="161"/>
      <c r="N32" s="60"/>
      <c r="O32" s="60"/>
      <c r="P32" s="161"/>
      <c r="Q32" s="160"/>
      <c r="R32" s="60"/>
      <c r="S32" s="60"/>
    </row>
    <row r="33" spans="2:19" s="6" customFormat="1" ht="15" customHeight="1">
      <c r="B33" s="60"/>
      <c r="C33" s="60"/>
      <c r="D33" s="60"/>
      <c r="E33" s="60"/>
      <c r="F33" s="60"/>
      <c r="G33" s="60"/>
      <c r="H33" s="36"/>
      <c r="I33" s="60"/>
      <c r="J33" s="116"/>
      <c r="K33" s="60"/>
      <c r="L33" s="60"/>
      <c r="M33" s="159"/>
      <c r="N33" s="60"/>
      <c r="O33" s="159"/>
      <c r="P33" s="116"/>
      <c r="Q33" s="160"/>
      <c r="R33" s="60"/>
      <c r="S33" s="60"/>
    </row>
    <row r="34" spans="2:19" s="6" customFormat="1" ht="15" customHeight="1">
      <c r="B34" s="162"/>
      <c r="C34" s="162"/>
      <c r="D34" s="162"/>
      <c r="E34" s="162"/>
      <c r="F34" s="162"/>
      <c r="G34" s="162"/>
      <c r="H34" s="163"/>
      <c r="I34" s="162"/>
      <c r="J34" s="164"/>
      <c r="K34" s="60"/>
      <c r="L34" s="60"/>
      <c r="M34" s="165"/>
      <c r="N34" s="60"/>
      <c r="O34" s="159"/>
      <c r="P34" s="116"/>
      <c r="Q34" s="160"/>
      <c r="R34" s="60"/>
      <c r="S34" s="60"/>
    </row>
    <row r="35" spans="2:19" s="6" customFormat="1" ht="15" customHeight="1">
      <c r="B35" s="60"/>
      <c r="C35" s="60"/>
      <c r="D35" s="60"/>
      <c r="E35" s="60"/>
      <c r="F35" s="60"/>
      <c r="G35" s="60"/>
      <c r="H35" s="36"/>
      <c r="I35" s="60"/>
      <c r="J35" s="116"/>
      <c r="K35" s="60"/>
      <c r="L35" s="60"/>
      <c r="M35" s="159"/>
      <c r="N35" s="60"/>
      <c r="O35" s="159"/>
      <c r="P35" s="116"/>
      <c r="Q35" s="160"/>
      <c r="R35" s="60"/>
      <c r="S35" s="60"/>
    </row>
    <row r="36" spans="2:19" s="6" customFormat="1" ht="15" customHeight="1">
      <c r="B36" s="60"/>
      <c r="C36" s="60"/>
      <c r="D36" s="60"/>
      <c r="E36" s="60"/>
      <c r="F36" s="60"/>
      <c r="G36" s="60"/>
      <c r="H36" s="36"/>
      <c r="I36" s="60"/>
      <c r="J36" s="116"/>
      <c r="K36" s="60"/>
      <c r="L36" s="60"/>
      <c r="M36" s="60"/>
      <c r="N36" s="60"/>
      <c r="O36" s="60"/>
      <c r="P36" s="60"/>
      <c r="Q36" s="160"/>
      <c r="R36" s="60"/>
      <c r="S36" s="60"/>
    </row>
    <row r="37" spans="2:19" s="6" customFormat="1" ht="15" customHeight="1">
      <c r="B37" s="60"/>
      <c r="C37" s="60"/>
      <c r="D37" s="60"/>
      <c r="E37" s="60"/>
      <c r="F37" s="60"/>
      <c r="G37" s="60"/>
      <c r="H37" s="60"/>
      <c r="I37" s="36"/>
      <c r="J37" s="166"/>
      <c r="K37" s="60"/>
      <c r="L37" s="159"/>
      <c r="M37" s="60"/>
      <c r="N37" s="36"/>
      <c r="O37" s="159"/>
      <c r="P37" s="116"/>
      <c r="Q37" s="160"/>
      <c r="R37" s="60"/>
      <c r="S37" s="60"/>
    </row>
    <row r="38" spans="2:19" ht="15" customHeight="1">
      <c r="B38" s="58"/>
      <c r="C38" s="58"/>
      <c r="D38" s="35"/>
      <c r="E38" s="35"/>
      <c r="F38" s="58"/>
      <c r="G38" s="35"/>
      <c r="H38" s="35"/>
      <c r="I38" s="36"/>
      <c r="J38" s="166"/>
      <c r="K38" s="58"/>
      <c r="L38" s="59"/>
      <c r="M38" s="35"/>
      <c r="N38" s="36"/>
      <c r="O38" s="59"/>
      <c r="P38" s="158"/>
      <c r="Q38" s="37"/>
      <c r="R38" s="35"/>
      <c r="S38" s="35"/>
    </row>
    <row r="39" spans="2:19" ht="15" customHeight="1">
      <c r="B39" s="35"/>
      <c r="C39" s="35"/>
      <c r="D39" s="35"/>
      <c r="E39" s="35"/>
      <c r="F39" s="35"/>
      <c r="G39" s="35"/>
      <c r="H39" s="35"/>
      <c r="I39" s="35"/>
      <c r="J39" s="158"/>
      <c r="K39" s="35"/>
      <c r="L39" s="35"/>
      <c r="M39" s="35"/>
      <c r="N39" s="59"/>
      <c r="O39" s="37"/>
      <c r="P39" s="35"/>
      <c r="Q39" s="35"/>
      <c r="R39" s="35"/>
      <c r="S39" s="35"/>
    </row>
  </sheetData>
  <hyperlinks>
    <hyperlink ref="K6" r:id="rId1" display="mailto:kansli@styrkelyft.se"/>
  </hyperlink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80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9"/>
  <sheetViews>
    <sheetView zoomScale="75" zoomScaleNormal="75" workbookViewId="0" topLeftCell="A1">
      <selection activeCell="Q21" sqref="Q21"/>
    </sheetView>
  </sheetViews>
  <sheetFormatPr defaultColWidth="9.140625" defaultRowHeight="15" customHeight="1"/>
  <cols>
    <col min="1" max="1" width="6.140625" style="1" customWidth="1"/>
    <col min="2" max="2" width="11.28125" style="1" customWidth="1"/>
    <col min="3" max="3" width="7.00390625" style="1" customWidth="1"/>
    <col min="4" max="4" width="3.28125" style="1" customWidth="1"/>
    <col min="5" max="5" width="35.28125" style="1" customWidth="1"/>
    <col min="6" max="6" width="5.8515625" style="1" customWidth="1"/>
    <col min="7" max="7" width="6.140625" style="1" customWidth="1"/>
    <col min="8" max="8" width="5.421875" style="1" customWidth="1"/>
    <col min="9" max="9" width="10.140625" style="1" customWidth="1"/>
    <col min="10" max="10" width="12.57421875" style="4" customWidth="1"/>
    <col min="11" max="11" width="12.28125" style="1" customWidth="1"/>
    <col min="12" max="12" width="12.421875" style="1" customWidth="1"/>
    <col min="13" max="13" width="12.00390625" style="1" customWidth="1"/>
    <col min="14" max="14" width="13.57421875" style="2" customWidth="1"/>
    <col min="15" max="15" width="15.8515625" style="3" customWidth="1"/>
    <col min="16" max="16" width="7.421875" style="1" customWidth="1"/>
    <col min="17" max="17" width="6.7109375" style="1" customWidth="1"/>
    <col min="18" max="18" width="5.00390625" style="1" customWidth="1"/>
    <col min="19" max="19" width="5.57421875" style="1" customWidth="1"/>
    <col min="20" max="16384" width="9.140625" style="1" customWidth="1"/>
  </cols>
  <sheetData>
    <row r="1" spans="2:19" s="5" customFormat="1" ht="24.75" customHeight="1">
      <c r="B1" s="60"/>
      <c r="C1" s="60"/>
      <c r="D1" s="112"/>
      <c r="E1" s="113" t="s">
        <v>57</v>
      </c>
      <c r="F1" s="9"/>
      <c r="G1" s="9"/>
      <c r="H1" s="9"/>
      <c r="I1" s="175" t="s">
        <v>58</v>
      </c>
      <c r="J1" s="114"/>
      <c r="K1" s="9"/>
      <c r="L1" s="9"/>
      <c r="M1" s="9"/>
      <c r="N1" s="115"/>
      <c r="O1" s="9"/>
      <c r="P1" s="9"/>
      <c r="Q1" s="9"/>
      <c r="R1" s="9"/>
      <c r="S1" s="9"/>
    </row>
    <row r="2" spans="2:19" s="5" customFormat="1" ht="18.75" customHeight="1">
      <c r="B2" s="9"/>
      <c r="C2" s="9"/>
      <c r="D2" s="112"/>
      <c r="E2" s="113" t="s">
        <v>59</v>
      </c>
      <c r="F2" s="9"/>
      <c r="G2" s="9"/>
      <c r="H2" s="9"/>
      <c r="J2" s="114"/>
      <c r="K2" s="9"/>
      <c r="L2" s="9"/>
      <c r="M2" s="9"/>
      <c r="N2" s="36"/>
      <c r="O2" s="9"/>
      <c r="P2" s="9"/>
      <c r="Q2" s="9"/>
      <c r="R2" s="9"/>
      <c r="S2" s="9"/>
    </row>
    <row r="3" spans="2:19" s="5" customFormat="1" ht="24.75" customHeight="1">
      <c r="B3" s="9"/>
      <c r="C3" s="9"/>
      <c r="D3" s="112"/>
      <c r="E3" s="113" t="s">
        <v>60</v>
      </c>
      <c r="F3" s="9"/>
      <c r="G3" s="9"/>
      <c r="H3" s="9"/>
      <c r="I3" s="175" t="s">
        <v>61</v>
      </c>
      <c r="J3" s="114"/>
      <c r="K3" s="9"/>
      <c r="L3" s="9"/>
      <c r="M3" s="9"/>
      <c r="N3" s="36"/>
      <c r="O3" s="9"/>
      <c r="P3" s="9"/>
      <c r="Q3" s="9"/>
      <c r="R3" s="9"/>
      <c r="S3" s="9"/>
    </row>
    <row r="4" spans="2:19" s="5" customFormat="1" ht="18.75" customHeight="1">
      <c r="B4" s="9"/>
      <c r="C4" s="9"/>
      <c r="D4" s="112" t="s">
        <v>56</v>
      </c>
      <c r="E4" s="113" t="s">
        <v>62</v>
      </c>
      <c r="F4" s="9"/>
      <c r="G4" s="9"/>
      <c r="H4" s="9"/>
      <c r="I4" s="56"/>
      <c r="J4" s="114"/>
      <c r="K4" s="174" t="s">
        <v>82</v>
      </c>
      <c r="L4" s="9"/>
      <c r="M4" s="9"/>
      <c r="N4" s="36"/>
      <c r="O4" s="9"/>
      <c r="P4" s="9"/>
      <c r="Q4" s="9"/>
      <c r="R4" s="9"/>
      <c r="S4" s="9"/>
    </row>
    <row r="5" spans="2:19" s="5" customFormat="1" ht="18.75" customHeight="1">
      <c r="B5" s="9"/>
      <c r="C5" s="9"/>
      <c r="D5" s="112"/>
      <c r="E5" s="113" t="s">
        <v>63</v>
      </c>
      <c r="F5" s="9"/>
      <c r="G5" s="9"/>
      <c r="H5" s="9"/>
      <c r="I5" s="9"/>
      <c r="J5" s="116"/>
      <c r="K5" s="174" t="s">
        <v>83</v>
      </c>
      <c r="L5" s="9"/>
      <c r="M5" s="9"/>
      <c r="N5" s="52"/>
      <c r="O5" s="9"/>
      <c r="P5" s="9"/>
      <c r="Q5" s="9"/>
      <c r="R5" s="9"/>
      <c r="S5" s="9"/>
    </row>
    <row r="6" spans="2:19" s="5" customFormat="1" ht="18.75" customHeight="1">
      <c r="B6" s="9"/>
      <c r="C6" s="9"/>
      <c r="D6" s="9"/>
      <c r="E6" s="9"/>
      <c r="F6" s="9"/>
      <c r="G6" s="9"/>
      <c r="H6" s="9"/>
      <c r="I6" s="9"/>
      <c r="J6" s="116"/>
      <c r="K6" s="179" t="s">
        <v>84</v>
      </c>
      <c r="L6" s="9"/>
      <c r="M6" s="9"/>
      <c r="N6" s="52"/>
      <c r="O6" s="9"/>
      <c r="P6" s="9"/>
      <c r="Q6" s="9"/>
      <c r="R6" s="9"/>
      <c r="S6" s="9"/>
    </row>
    <row r="7" spans="2:19" s="5" customFormat="1" ht="16.5" customHeight="1">
      <c r="B7" s="9"/>
      <c r="C7" s="9"/>
      <c r="D7" s="9"/>
      <c r="E7" s="9"/>
      <c r="F7" s="9"/>
      <c r="G7" s="9"/>
      <c r="H7" s="9"/>
      <c r="I7" s="9"/>
      <c r="J7" s="116"/>
      <c r="K7" s="9"/>
      <c r="L7" s="9"/>
      <c r="M7" s="9"/>
      <c r="N7" s="52"/>
      <c r="O7" s="9"/>
      <c r="P7" s="9"/>
      <c r="Q7" s="9"/>
      <c r="R7" s="9"/>
      <c r="S7" s="9"/>
    </row>
    <row r="8" spans="3:15" s="5" customFormat="1" ht="16.5" customHeight="1">
      <c r="C8" s="77" t="s">
        <v>11</v>
      </c>
      <c r="D8" s="8"/>
      <c r="E8" s="201" t="s">
        <v>120</v>
      </c>
      <c r="F8" s="9"/>
      <c r="G8" s="77" t="s">
        <v>64</v>
      </c>
      <c r="H8" s="8"/>
      <c r="I8" s="200">
        <f>blad1!K8</f>
        <v>4</v>
      </c>
      <c r="K8" s="77" t="s">
        <v>65</v>
      </c>
      <c r="L8" s="195">
        <f>blad1!K3</f>
        <v>39004</v>
      </c>
      <c r="M8" s="8"/>
      <c r="N8" s="77" t="s">
        <v>66</v>
      </c>
      <c r="O8" s="10"/>
    </row>
    <row r="9" spans="2:19" s="5" customFormat="1" ht="16.5" customHeight="1">
      <c r="B9" s="9"/>
      <c r="C9" s="9"/>
      <c r="D9" s="9"/>
      <c r="F9" s="57"/>
      <c r="G9" s="9"/>
      <c r="H9" s="57"/>
      <c r="I9" s="9"/>
      <c r="J9" s="116"/>
      <c r="K9" s="52"/>
      <c r="L9" s="9"/>
      <c r="M9" s="57"/>
      <c r="N9" s="52"/>
      <c r="O9" s="9"/>
      <c r="P9" s="9"/>
      <c r="Q9" s="9"/>
      <c r="R9" s="9"/>
      <c r="S9" s="9"/>
    </row>
    <row r="10" spans="2:18" s="5" customFormat="1" ht="16.5" customHeight="1">
      <c r="B10" s="95" t="s">
        <v>38</v>
      </c>
      <c r="C10" s="96"/>
      <c r="D10" s="60"/>
      <c r="E10" s="62"/>
      <c r="F10" s="60"/>
      <c r="G10" s="60"/>
      <c r="H10" s="63"/>
      <c r="I10" s="64"/>
      <c r="J10" s="62"/>
      <c r="K10" s="60"/>
      <c r="L10" s="60"/>
      <c r="M10" s="97"/>
      <c r="N10" s="7"/>
      <c r="R10" s="9"/>
    </row>
    <row r="11" spans="2:18" s="5" customFormat="1" ht="16.5" customHeight="1" thickBot="1">
      <c r="B11" s="95"/>
      <c r="C11" s="96"/>
      <c r="D11" s="60"/>
      <c r="E11" s="62"/>
      <c r="F11" s="60"/>
      <c r="G11" s="60"/>
      <c r="H11" s="63"/>
      <c r="I11" s="64"/>
      <c r="J11" s="62"/>
      <c r="K11" s="60"/>
      <c r="L11" s="60"/>
      <c r="M11" s="97"/>
      <c r="N11" s="7"/>
      <c r="R11" s="9"/>
    </row>
    <row r="12" spans="2:19" ht="19.5" customHeight="1">
      <c r="B12" s="117" t="s">
        <v>68</v>
      </c>
      <c r="C12" s="68"/>
      <c r="D12" s="69"/>
      <c r="E12" s="118" t="s">
        <v>10</v>
      </c>
      <c r="F12" s="119"/>
      <c r="G12" s="68"/>
      <c r="H12" s="70"/>
      <c r="I12" s="120" t="s">
        <v>69</v>
      </c>
      <c r="J12" s="121" t="s">
        <v>70</v>
      </c>
      <c r="K12" s="122" t="s">
        <v>71</v>
      </c>
      <c r="L12" s="122" t="s">
        <v>72</v>
      </c>
      <c r="M12" s="123" t="s">
        <v>73</v>
      </c>
      <c r="N12" s="122" t="s">
        <v>74</v>
      </c>
      <c r="O12" s="124" t="s">
        <v>75</v>
      </c>
      <c r="P12" s="125"/>
      <c r="Q12" s="125"/>
      <c r="R12" s="35"/>
      <c r="S12" s="35"/>
    </row>
    <row r="13" spans="2:15" s="35" customFormat="1" ht="19.5" customHeight="1" thickBot="1">
      <c r="B13" s="126"/>
      <c r="C13" s="71"/>
      <c r="D13" s="72"/>
      <c r="E13" s="73"/>
      <c r="F13" s="71"/>
      <c r="G13" s="71"/>
      <c r="H13" s="72"/>
      <c r="I13" s="74" t="s">
        <v>76</v>
      </c>
      <c r="J13" s="127"/>
      <c r="K13" s="74"/>
      <c r="L13" s="74"/>
      <c r="M13" s="72"/>
      <c r="N13" s="76"/>
      <c r="O13" s="128"/>
    </row>
    <row r="14" spans="2:19" s="137" customFormat="1" ht="39.75" customHeight="1">
      <c r="B14" s="241">
        <v>900623</v>
      </c>
      <c r="C14" s="239"/>
      <c r="D14" s="254"/>
      <c r="E14" s="239" t="s">
        <v>97</v>
      </c>
      <c r="F14" s="136"/>
      <c r="G14" s="142"/>
      <c r="H14" s="143"/>
      <c r="I14" s="88">
        <v>73.4</v>
      </c>
      <c r="J14" s="133">
        <f>IF(I14&lt;&gt;0,VLOOKUP(INT(I14),Wilksmen,(I14-INT(I14))*10+2),0)</f>
        <v>0.7235</v>
      </c>
      <c r="K14" s="132">
        <v>92.5</v>
      </c>
      <c r="L14" s="132">
        <v>70</v>
      </c>
      <c r="M14" s="132">
        <v>147.5</v>
      </c>
      <c r="N14" s="134">
        <f>SUM(K14:M14)</f>
        <v>310</v>
      </c>
      <c r="O14" s="135">
        <f>SUM(N14*J14)</f>
        <v>224.285</v>
      </c>
      <c r="P14" s="136"/>
      <c r="Q14" s="136"/>
      <c r="R14" s="136"/>
      <c r="S14" s="136"/>
    </row>
    <row r="15" spans="2:19" s="137" customFormat="1" ht="39.75" customHeight="1">
      <c r="B15" s="242">
        <v>880309</v>
      </c>
      <c r="C15" s="240"/>
      <c r="D15" s="256"/>
      <c r="E15" s="240" t="s">
        <v>94</v>
      </c>
      <c r="F15" s="205"/>
      <c r="G15" s="148"/>
      <c r="H15" s="149"/>
      <c r="I15" s="88">
        <v>73.05</v>
      </c>
      <c r="J15" s="133">
        <f>IF(I15&lt;&gt;0,VLOOKUP(INT(I15),Wilksmen,(I15-INT(I15))*10+2),0)</f>
        <v>0.7264</v>
      </c>
      <c r="K15" s="144">
        <v>147.5</v>
      </c>
      <c r="L15" s="144">
        <v>55</v>
      </c>
      <c r="M15" s="144">
        <v>150</v>
      </c>
      <c r="N15" s="145">
        <f>SUM(K15:M15)</f>
        <v>352.5</v>
      </c>
      <c r="O15" s="135">
        <f>SUM(N15*J15)</f>
        <v>256.05600000000004</v>
      </c>
      <c r="P15" s="142"/>
      <c r="Q15" s="142"/>
      <c r="R15" s="142"/>
      <c r="S15" s="142"/>
    </row>
    <row r="16" spans="2:19" s="137" customFormat="1" ht="39.75" customHeight="1">
      <c r="B16" s="243">
        <v>921113</v>
      </c>
      <c r="C16" s="239"/>
      <c r="D16" s="265"/>
      <c r="E16" s="239" t="s">
        <v>95</v>
      </c>
      <c r="F16" s="130"/>
      <c r="G16" s="130"/>
      <c r="H16" s="131"/>
      <c r="I16" s="262">
        <v>70.9</v>
      </c>
      <c r="J16" s="133">
        <f>IF(I16&lt;&gt;0,VLOOKUP(INT(I16),Wilksmen,(I16-INT(I16))*10+2),0)</f>
        <v>0.7422</v>
      </c>
      <c r="K16" s="144">
        <v>90</v>
      </c>
      <c r="L16" s="144">
        <v>67.5</v>
      </c>
      <c r="M16" s="144">
        <v>142.5</v>
      </c>
      <c r="N16" s="145">
        <f>SUM(K16:M16)</f>
        <v>300</v>
      </c>
      <c r="O16" s="135">
        <f>SUM(N16*J16)</f>
        <v>222.66</v>
      </c>
      <c r="P16" s="142"/>
      <c r="Q16" s="142"/>
      <c r="R16" s="142"/>
      <c r="S16" s="142"/>
    </row>
    <row r="17" spans="2:19" s="137" customFormat="1" ht="39.75" customHeight="1">
      <c r="B17" s="138"/>
      <c r="C17" s="136"/>
      <c r="D17" s="139"/>
      <c r="E17" s="140"/>
      <c r="F17" s="142"/>
      <c r="G17" s="142"/>
      <c r="H17" s="143"/>
      <c r="I17" s="144"/>
      <c r="J17" s="133">
        <f>IF(I17&lt;&gt;0,VLOOKUP(INT(I17),Wilksmen,(I17-INT(I17))*10+2),0)</f>
        <v>0</v>
      </c>
      <c r="K17" s="144"/>
      <c r="L17" s="144"/>
      <c r="M17" s="144"/>
      <c r="N17" s="145">
        <f>SUM(K17:M17)</f>
        <v>0</v>
      </c>
      <c r="O17" s="135">
        <f>SUM(N17*J17)</f>
        <v>0</v>
      </c>
      <c r="P17" s="142"/>
      <c r="Q17" s="142"/>
      <c r="R17" s="142"/>
      <c r="S17" s="142"/>
    </row>
    <row r="18" spans="2:19" s="137" customFormat="1" ht="39.75" customHeight="1">
      <c r="B18" s="140"/>
      <c r="C18" s="146"/>
      <c r="D18" s="147"/>
      <c r="E18" s="140"/>
      <c r="F18" s="148"/>
      <c r="G18" s="148"/>
      <c r="H18" s="149"/>
      <c r="I18" s="144"/>
      <c r="J18" s="133">
        <f>IF(I18&lt;&gt;0,VLOOKUP(INT(I18),Wilksmen,(I18-INT(I18))*10+2),0)</f>
        <v>0</v>
      </c>
      <c r="K18" s="144"/>
      <c r="L18" s="144"/>
      <c r="M18" s="144"/>
      <c r="N18" s="145">
        <f>SUM(K18:M18)</f>
        <v>0</v>
      </c>
      <c r="O18" s="135">
        <f>SUM(N18*J18)</f>
        <v>0</v>
      </c>
      <c r="P18" s="142"/>
      <c r="Q18" s="142"/>
      <c r="R18" s="142"/>
      <c r="S18" s="142"/>
    </row>
    <row r="19" spans="2:19" s="35" customFormat="1" ht="18" customHeight="1">
      <c r="B19" s="58"/>
      <c r="C19" s="58"/>
      <c r="D19" s="58"/>
      <c r="E19" s="58"/>
      <c r="F19" s="62"/>
      <c r="G19" s="62"/>
      <c r="H19" s="62"/>
      <c r="I19" s="62"/>
      <c r="J19" s="65"/>
      <c r="K19" s="62"/>
      <c r="L19" s="62"/>
      <c r="M19" s="62"/>
      <c r="N19" s="64"/>
      <c r="O19" s="150"/>
      <c r="P19" s="62"/>
      <c r="Q19" s="62"/>
      <c r="R19" s="62"/>
      <c r="S19" s="62"/>
    </row>
    <row r="20" spans="2:19" s="35" customFormat="1" ht="24.75" customHeight="1">
      <c r="B20" s="58"/>
      <c r="C20" s="58"/>
      <c r="D20" s="58"/>
      <c r="E20" s="58"/>
      <c r="F20" s="62"/>
      <c r="G20" s="62"/>
      <c r="H20" s="62"/>
      <c r="I20" s="62"/>
      <c r="J20" s="65"/>
      <c r="K20" s="62"/>
      <c r="L20" s="62"/>
      <c r="M20" s="151" t="s">
        <v>77</v>
      </c>
      <c r="N20" s="78"/>
      <c r="O20" s="152">
        <f>SUM(O14:O18)</f>
        <v>703.001</v>
      </c>
      <c r="P20" s="62"/>
      <c r="Q20" s="62"/>
      <c r="R20" s="62"/>
      <c r="S20" s="62"/>
    </row>
    <row r="21" spans="2:19" s="35" customFormat="1" ht="18" customHeight="1">
      <c r="B21" s="58"/>
      <c r="C21" s="58"/>
      <c r="D21" s="58"/>
      <c r="E21" s="58"/>
      <c r="F21" s="62"/>
      <c r="G21" s="62"/>
      <c r="H21" s="62"/>
      <c r="I21" s="62"/>
      <c r="J21" s="65"/>
      <c r="K21" s="62"/>
      <c r="L21" s="62"/>
      <c r="M21" s="62"/>
      <c r="N21" s="64"/>
      <c r="O21" s="63"/>
      <c r="P21" s="62"/>
      <c r="Q21" s="62"/>
      <c r="R21" s="62"/>
      <c r="S21" s="62"/>
    </row>
    <row r="22" spans="2:19" s="35" customFormat="1" ht="18" customHeight="1">
      <c r="B22" s="58"/>
      <c r="C22" s="43" t="s">
        <v>78</v>
      </c>
      <c r="D22" s="47"/>
      <c r="E22" s="17"/>
      <c r="F22" s="153"/>
      <c r="G22" s="153"/>
      <c r="H22" s="62"/>
      <c r="I22" s="153" t="s">
        <v>11</v>
      </c>
      <c r="J22" s="154"/>
      <c r="K22" s="153"/>
      <c r="L22" s="153"/>
      <c r="M22" s="62"/>
      <c r="N22" s="155" t="s">
        <v>79</v>
      </c>
      <c r="O22" s="156"/>
      <c r="P22" s="62"/>
      <c r="Q22" s="62"/>
      <c r="R22" s="62"/>
      <c r="S22" s="62"/>
    </row>
    <row r="23" spans="2:19" s="35" customFormat="1" ht="18" customHeight="1">
      <c r="B23" s="58"/>
      <c r="C23" s="58"/>
      <c r="D23" s="58"/>
      <c r="E23" s="58"/>
      <c r="F23" s="62"/>
      <c r="G23" s="62"/>
      <c r="H23" s="62"/>
      <c r="I23" s="62"/>
      <c r="J23" s="65"/>
      <c r="K23" s="62"/>
      <c r="L23" s="62"/>
      <c r="M23" s="62"/>
      <c r="N23" s="64"/>
      <c r="O23" s="63"/>
      <c r="P23" s="62"/>
      <c r="Q23" s="62"/>
      <c r="R23" s="62"/>
      <c r="S23" s="62"/>
    </row>
    <row r="24" spans="2:19" s="35" customFormat="1" ht="18" customHeight="1">
      <c r="B24" s="58"/>
      <c r="C24" s="58"/>
      <c r="D24" s="58"/>
      <c r="E24" s="58"/>
      <c r="F24" s="62"/>
      <c r="G24" s="62"/>
      <c r="H24" s="62"/>
      <c r="I24" s="62"/>
      <c r="J24" s="65"/>
      <c r="K24" s="62"/>
      <c r="L24" s="62"/>
      <c r="M24" s="62"/>
      <c r="N24" s="64"/>
      <c r="O24" s="63"/>
      <c r="P24" s="62"/>
      <c r="Q24" s="62"/>
      <c r="R24" s="62"/>
      <c r="S24" s="62"/>
    </row>
    <row r="25" spans="2:19" s="35" customFormat="1" ht="18" customHeight="1">
      <c r="B25" s="58"/>
      <c r="C25" s="58"/>
      <c r="D25" s="58"/>
      <c r="E25" s="58"/>
      <c r="F25" s="62"/>
      <c r="G25" s="62"/>
      <c r="H25" s="62"/>
      <c r="I25" s="62"/>
      <c r="J25" s="65"/>
      <c r="K25" s="62"/>
      <c r="L25" s="62"/>
      <c r="M25" s="62"/>
      <c r="N25" s="64"/>
      <c r="O25" s="63"/>
      <c r="P25" s="62"/>
      <c r="Q25" s="62"/>
      <c r="R25" s="62"/>
      <c r="S25" s="62"/>
    </row>
    <row r="26" spans="2:19" s="35" customFormat="1" ht="18" customHeight="1">
      <c r="B26" s="58"/>
      <c r="C26" s="58"/>
      <c r="D26" s="58"/>
      <c r="E26" s="58"/>
      <c r="F26" s="62"/>
      <c r="G26" s="62"/>
      <c r="H26" s="62"/>
      <c r="I26" s="62"/>
      <c r="J26" s="65"/>
      <c r="K26" s="62"/>
      <c r="L26" s="62"/>
      <c r="M26" s="62"/>
      <c r="N26" s="64"/>
      <c r="O26" s="63"/>
      <c r="P26" s="62"/>
      <c r="Q26" s="62"/>
      <c r="R26" s="62"/>
      <c r="S26" s="62"/>
    </row>
    <row r="27" spans="2:19" s="35" customFormat="1" ht="18" customHeight="1">
      <c r="B27" s="58"/>
      <c r="C27" s="58"/>
      <c r="D27" s="58"/>
      <c r="E27" s="58"/>
      <c r="F27" s="62"/>
      <c r="G27" s="62"/>
      <c r="H27" s="62"/>
      <c r="I27" s="62"/>
      <c r="J27" s="65"/>
      <c r="K27" s="62"/>
      <c r="L27" s="62"/>
      <c r="M27" s="62"/>
      <c r="N27" s="64"/>
      <c r="O27" s="63"/>
      <c r="P27" s="62"/>
      <c r="Q27" s="62"/>
      <c r="R27" s="62"/>
      <c r="S27" s="62"/>
    </row>
    <row r="28" spans="2:19" s="35" customFormat="1" ht="18" customHeight="1">
      <c r="B28" s="58"/>
      <c r="C28" s="58"/>
      <c r="D28" s="58"/>
      <c r="E28" s="58"/>
      <c r="F28" s="62"/>
      <c r="G28" s="62"/>
      <c r="H28" s="62"/>
      <c r="I28" s="62"/>
      <c r="J28" s="65"/>
      <c r="K28" s="62"/>
      <c r="L28" s="62"/>
      <c r="M28" s="62"/>
      <c r="N28" s="64"/>
      <c r="O28" s="63"/>
      <c r="P28" s="62"/>
      <c r="Q28" s="62"/>
      <c r="R28" s="62"/>
      <c r="S28" s="62"/>
    </row>
    <row r="29" spans="2:19" s="35" customFormat="1" ht="18" customHeight="1">
      <c r="B29" s="58"/>
      <c r="C29" s="58"/>
      <c r="D29" s="58"/>
      <c r="E29" s="58"/>
      <c r="F29" s="62"/>
      <c r="G29" s="62"/>
      <c r="H29" s="62"/>
      <c r="I29" s="62"/>
      <c r="J29" s="65"/>
      <c r="K29" s="62"/>
      <c r="L29" s="62"/>
      <c r="M29" s="62"/>
      <c r="N29" s="64"/>
      <c r="O29" s="63"/>
      <c r="P29" s="62"/>
      <c r="Q29" s="62"/>
      <c r="R29" s="62"/>
      <c r="S29" s="62"/>
    </row>
    <row r="30" spans="2:22" ht="15" customHeight="1">
      <c r="B30" s="35"/>
      <c r="C30" s="35"/>
      <c r="D30" s="35"/>
      <c r="E30" s="157"/>
      <c r="F30" s="35"/>
      <c r="G30" s="35"/>
      <c r="H30" s="35"/>
      <c r="I30" s="35"/>
      <c r="J30" s="158"/>
      <c r="K30" s="35"/>
      <c r="L30" s="35"/>
      <c r="M30" s="35"/>
      <c r="N30" s="59"/>
      <c r="O30" s="37"/>
      <c r="P30" s="35"/>
      <c r="Q30" s="35"/>
      <c r="R30" s="35"/>
      <c r="S30" s="35"/>
      <c r="T30" s="35"/>
      <c r="U30" s="35"/>
      <c r="V30" s="35"/>
    </row>
    <row r="31" spans="2:19" s="6" customFormat="1" ht="15" customHeight="1">
      <c r="B31" s="60"/>
      <c r="C31" s="60"/>
      <c r="D31" s="60"/>
      <c r="E31" s="60"/>
      <c r="F31" s="60"/>
      <c r="G31" s="60"/>
      <c r="H31" s="60"/>
      <c r="I31" s="60"/>
      <c r="J31" s="116"/>
      <c r="K31" s="60"/>
      <c r="L31" s="60"/>
      <c r="M31" s="60"/>
      <c r="N31" s="159"/>
      <c r="O31" s="160"/>
      <c r="P31" s="60"/>
      <c r="Q31" s="60"/>
      <c r="R31" s="60"/>
      <c r="S31" s="60"/>
    </row>
    <row r="32" spans="2:19" s="6" customFormat="1" ht="15" customHeight="1">
      <c r="B32" s="60"/>
      <c r="C32" s="60"/>
      <c r="D32" s="60"/>
      <c r="E32" s="60"/>
      <c r="F32" s="60"/>
      <c r="G32" s="60"/>
      <c r="H32" s="36"/>
      <c r="I32" s="60"/>
      <c r="J32" s="116"/>
      <c r="K32" s="60"/>
      <c r="L32" s="60"/>
      <c r="M32" s="161"/>
      <c r="N32" s="60"/>
      <c r="O32" s="60"/>
      <c r="P32" s="161"/>
      <c r="Q32" s="160"/>
      <c r="R32" s="60"/>
      <c r="S32" s="60"/>
    </row>
    <row r="33" spans="2:19" s="6" customFormat="1" ht="15" customHeight="1">
      <c r="B33" s="60"/>
      <c r="C33" s="60"/>
      <c r="D33" s="60"/>
      <c r="E33" s="60"/>
      <c r="F33" s="60"/>
      <c r="G33" s="60"/>
      <c r="H33" s="36"/>
      <c r="I33" s="60"/>
      <c r="J33" s="116"/>
      <c r="K33" s="60"/>
      <c r="L33" s="60"/>
      <c r="M33" s="159"/>
      <c r="N33" s="60"/>
      <c r="O33" s="159"/>
      <c r="P33" s="116"/>
      <c r="Q33" s="160"/>
      <c r="R33" s="60"/>
      <c r="S33" s="60"/>
    </row>
    <row r="34" spans="2:19" s="6" customFormat="1" ht="15" customHeight="1">
      <c r="B34" s="162"/>
      <c r="C34" s="162"/>
      <c r="D34" s="162"/>
      <c r="E34" s="162"/>
      <c r="F34" s="162"/>
      <c r="G34" s="162"/>
      <c r="H34" s="163"/>
      <c r="I34" s="162"/>
      <c r="J34" s="164"/>
      <c r="K34" s="60"/>
      <c r="L34" s="60"/>
      <c r="M34" s="165"/>
      <c r="N34" s="60"/>
      <c r="O34" s="159"/>
      <c r="P34" s="116"/>
      <c r="Q34" s="160"/>
      <c r="R34" s="60"/>
      <c r="S34" s="60"/>
    </row>
    <row r="35" spans="2:19" s="6" customFormat="1" ht="15" customHeight="1">
      <c r="B35" s="60"/>
      <c r="C35" s="60"/>
      <c r="D35" s="60"/>
      <c r="E35" s="60"/>
      <c r="F35" s="60"/>
      <c r="G35" s="60"/>
      <c r="H35" s="36"/>
      <c r="I35" s="60"/>
      <c r="J35" s="116"/>
      <c r="K35" s="60"/>
      <c r="L35" s="60"/>
      <c r="M35" s="159"/>
      <c r="N35" s="60"/>
      <c r="O35" s="159"/>
      <c r="P35" s="116"/>
      <c r="Q35" s="160"/>
      <c r="R35" s="60"/>
      <c r="S35" s="60"/>
    </row>
    <row r="36" spans="2:19" s="6" customFormat="1" ht="15" customHeight="1">
      <c r="B36" s="60"/>
      <c r="C36" s="60"/>
      <c r="D36" s="60"/>
      <c r="E36" s="60"/>
      <c r="F36" s="60"/>
      <c r="G36" s="60"/>
      <c r="H36" s="36"/>
      <c r="I36" s="60"/>
      <c r="J36" s="116"/>
      <c r="K36" s="60"/>
      <c r="L36" s="60"/>
      <c r="M36" s="60"/>
      <c r="N36" s="60"/>
      <c r="O36" s="60"/>
      <c r="P36" s="60"/>
      <c r="Q36" s="160"/>
      <c r="R36" s="60"/>
      <c r="S36" s="60"/>
    </row>
    <row r="37" spans="2:19" s="6" customFormat="1" ht="15" customHeight="1">
      <c r="B37" s="60"/>
      <c r="C37" s="60"/>
      <c r="D37" s="60"/>
      <c r="E37" s="60"/>
      <c r="F37" s="60"/>
      <c r="G37" s="60"/>
      <c r="H37" s="60"/>
      <c r="I37" s="36"/>
      <c r="J37" s="166"/>
      <c r="K37" s="60"/>
      <c r="L37" s="159"/>
      <c r="M37" s="60"/>
      <c r="N37" s="36"/>
      <c r="O37" s="159"/>
      <c r="P37" s="116"/>
      <c r="Q37" s="160"/>
      <c r="R37" s="60"/>
      <c r="S37" s="60"/>
    </row>
    <row r="38" spans="2:19" ht="15" customHeight="1">
      <c r="B38" s="58"/>
      <c r="C38" s="58"/>
      <c r="D38" s="35"/>
      <c r="E38" s="35"/>
      <c r="F38" s="58"/>
      <c r="G38" s="35"/>
      <c r="H38" s="35"/>
      <c r="I38" s="36"/>
      <c r="J38" s="166"/>
      <c r="K38" s="58"/>
      <c r="L38" s="59"/>
      <c r="M38" s="35"/>
      <c r="N38" s="36"/>
      <c r="O38" s="59"/>
      <c r="P38" s="158"/>
      <c r="Q38" s="37"/>
      <c r="R38" s="35"/>
      <c r="S38" s="35"/>
    </row>
    <row r="39" spans="2:19" ht="15" customHeight="1">
      <c r="B39" s="35"/>
      <c r="C39" s="35"/>
      <c r="D39" s="35"/>
      <c r="E39" s="35"/>
      <c r="F39" s="35"/>
      <c r="G39" s="35"/>
      <c r="H39" s="35"/>
      <c r="I39" s="35"/>
      <c r="J39" s="158"/>
      <c r="K39" s="35"/>
      <c r="L39" s="35"/>
      <c r="M39" s="35"/>
      <c r="N39" s="59"/>
      <c r="O39" s="37"/>
      <c r="P39" s="35"/>
      <c r="Q39" s="35"/>
      <c r="R39" s="35"/>
      <c r="S39" s="35"/>
    </row>
  </sheetData>
  <hyperlinks>
    <hyperlink ref="K6" r:id="rId1" display="mailto:kansli@styrkelyft.se"/>
  </hyperlink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80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9"/>
  <sheetViews>
    <sheetView zoomScale="75" zoomScaleNormal="75" workbookViewId="0" topLeftCell="A1">
      <selection activeCell="E20" sqref="E20"/>
    </sheetView>
  </sheetViews>
  <sheetFormatPr defaultColWidth="9.140625" defaultRowHeight="15" customHeight="1"/>
  <cols>
    <col min="1" max="1" width="6.140625" style="1" customWidth="1"/>
    <col min="2" max="2" width="11.28125" style="1" customWidth="1"/>
    <col min="3" max="3" width="7.00390625" style="1" customWidth="1"/>
    <col min="4" max="4" width="3.28125" style="1" customWidth="1"/>
    <col min="5" max="5" width="35.28125" style="1" customWidth="1"/>
    <col min="6" max="6" width="5.8515625" style="1" customWidth="1"/>
    <col min="7" max="7" width="6.140625" style="1" customWidth="1"/>
    <col min="8" max="8" width="5.421875" style="1" customWidth="1"/>
    <col min="9" max="9" width="10.140625" style="1" customWidth="1"/>
    <col min="10" max="10" width="12.57421875" style="4" customWidth="1"/>
    <col min="11" max="11" width="12.28125" style="1" customWidth="1"/>
    <col min="12" max="12" width="12.421875" style="1" customWidth="1"/>
    <col min="13" max="13" width="12.00390625" style="1" customWidth="1"/>
    <col min="14" max="14" width="13.57421875" style="2" customWidth="1"/>
    <col min="15" max="15" width="15.8515625" style="3" customWidth="1"/>
    <col min="16" max="16" width="7.421875" style="1" customWidth="1"/>
    <col min="17" max="17" width="6.7109375" style="1" customWidth="1"/>
    <col min="18" max="18" width="5.00390625" style="1" customWidth="1"/>
    <col min="19" max="19" width="5.57421875" style="1" customWidth="1"/>
    <col min="20" max="16384" width="9.140625" style="1" customWidth="1"/>
  </cols>
  <sheetData>
    <row r="1" spans="2:19" s="5" customFormat="1" ht="24.75" customHeight="1">
      <c r="B1" s="60"/>
      <c r="C1" s="60"/>
      <c r="D1" s="112"/>
      <c r="E1" s="113" t="s">
        <v>57</v>
      </c>
      <c r="F1" s="9"/>
      <c r="G1" s="9"/>
      <c r="H1" s="9"/>
      <c r="I1" s="175" t="s">
        <v>58</v>
      </c>
      <c r="J1" s="114"/>
      <c r="K1" s="9"/>
      <c r="L1" s="9"/>
      <c r="M1" s="9"/>
      <c r="N1" s="115"/>
      <c r="O1" s="9"/>
      <c r="P1" s="9"/>
      <c r="Q1" s="9"/>
      <c r="R1" s="9"/>
      <c r="S1" s="9"/>
    </row>
    <row r="2" spans="2:19" s="5" customFormat="1" ht="18.75" customHeight="1">
      <c r="B2" s="9"/>
      <c r="C2" s="9"/>
      <c r="D2" s="112"/>
      <c r="E2" s="113" t="s">
        <v>59</v>
      </c>
      <c r="F2" s="9"/>
      <c r="G2" s="9"/>
      <c r="H2" s="9"/>
      <c r="J2" s="114"/>
      <c r="K2" s="9"/>
      <c r="L2" s="9"/>
      <c r="M2" s="9"/>
      <c r="N2" s="36"/>
      <c r="O2" s="9"/>
      <c r="P2" s="9"/>
      <c r="Q2" s="9"/>
      <c r="R2" s="9"/>
      <c r="S2" s="9"/>
    </row>
    <row r="3" spans="2:19" s="5" customFormat="1" ht="24.75" customHeight="1">
      <c r="B3" s="9"/>
      <c r="C3" s="9"/>
      <c r="D3" s="112"/>
      <c r="E3" s="113" t="s">
        <v>60</v>
      </c>
      <c r="F3" s="9"/>
      <c r="G3" s="9"/>
      <c r="H3" s="9"/>
      <c r="I3" s="175" t="s">
        <v>61</v>
      </c>
      <c r="J3" s="114"/>
      <c r="K3" s="9"/>
      <c r="L3" s="9"/>
      <c r="M3" s="9"/>
      <c r="N3" s="36"/>
      <c r="O3" s="9"/>
      <c r="P3" s="9"/>
      <c r="Q3" s="9"/>
      <c r="R3" s="9"/>
      <c r="S3" s="9"/>
    </row>
    <row r="4" spans="2:19" s="5" customFormat="1" ht="18.75" customHeight="1">
      <c r="B4" s="9"/>
      <c r="C4" s="9"/>
      <c r="D4" s="112" t="s">
        <v>56</v>
      </c>
      <c r="E4" s="113" t="s">
        <v>62</v>
      </c>
      <c r="F4" s="9"/>
      <c r="G4" s="9"/>
      <c r="H4" s="9"/>
      <c r="I4" s="56"/>
      <c r="J4" s="114"/>
      <c r="K4" s="174" t="s">
        <v>82</v>
      </c>
      <c r="L4" s="9"/>
      <c r="M4" s="9"/>
      <c r="N4" s="36"/>
      <c r="O4" s="9"/>
      <c r="P4" s="9"/>
      <c r="Q4" s="9"/>
      <c r="R4" s="9"/>
      <c r="S4" s="9"/>
    </row>
    <row r="5" spans="2:19" s="5" customFormat="1" ht="18.75" customHeight="1">
      <c r="B5" s="9"/>
      <c r="C5" s="9"/>
      <c r="D5" s="112"/>
      <c r="E5" s="113" t="s">
        <v>63</v>
      </c>
      <c r="F5" s="9"/>
      <c r="G5" s="9"/>
      <c r="H5" s="9"/>
      <c r="I5" s="9"/>
      <c r="J5" s="116"/>
      <c r="K5" s="174" t="s">
        <v>83</v>
      </c>
      <c r="L5" s="9"/>
      <c r="M5" s="9"/>
      <c r="N5" s="52"/>
      <c r="O5" s="9"/>
      <c r="P5" s="9"/>
      <c r="Q5" s="9"/>
      <c r="R5" s="9"/>
      <c r="S5" s="9"/>
    </row>
    <row r="6" spans="2:19" s="5" customFormat="1" ht="18.75" customHeight="1">
      <c r="B6" s="9"/>
      <c r="C6" s="9"/>
      <c r="D6" s="9"/>
      <c r="E6" s="9"/>
      <c r="F6" s="9"/>
      <c r="G6" s="9"/>
      <c r="H6" s="9"/>
      <c r="I6" s="9"/>
      <c r="J6" s="116"/>
      <c r="K6" s="179" t="s">
        <v>84</v>
      </c>
      <c r="L6" s="9"/>
      <c r="M6" s="9"/>
      <c r="N6" s="52"/>
      <c r="O6" s="9"/>
      <c r="P6" s="9"/>
      <c r="Q6" s="9"/>
      <c r="R6" s="9"/>
      <c r="S6" s="9"/>
    </row>
    <row r="7" spans="2:19" s="5" customFormat="1" ht="16.5" customHeight="1">
      <c r="B7" s="9"/>
      <c r="C7" s="9"/>
      <c r="D7" s="9"/>
      <c r="E7" s="9"/>
      <c r="F7" s="9"/>
      <c r="G7" s="9"/>
      <c r="H7" s="9"/>
      <c r="I7" s="9"/>
      <c r="J7" s="116"/>
      <c r="K7" s="9"/>
      <c r="L7" s="9"/>
      <c r="M7" s="9"/>
      <c r="N7" s="52"/>
      <c r="O7" s="9"/>
      <c r="P7" s="9"/>
      <c r="Q7" s="9"/>
      <c r="R7" s="9"/>
      <c r="S7" s="9"/>
    </row>
    <row r="8" spans="3:15" s="5" customFormat="1" ht="16.5" customHeight="1">
      <c r="C8" s="77" t="s">
        <v>11</v>
      </c>
      <c r="D8" s="8"/>
      <c r="E8" s="201" t="s">
        <v>121</v>
      </c>
      <c r="F8" s="9"/>
      <c r="G8" s="77" t="s">
        <v>64</v>
      </c>
      <c r="H8" s="8"/>
      <c r="I8" s="200">
        <f>blad1!K8</f>
        <v>4</v>
      </c>
      <c r="K8" s="77" t="s">
        <v>65</v>
      </c>
      <c r="L8" s="195">
        <f>blad1!K3</f>
        <v>39004</v>
      </c>
      <c r="M8" s="8"/>
      <c r="N8" s="77" t="s">
        <v>66</v>
      </c>
      <c r="O8" s="10"/>
    </row>
    <row r="9" spans="2:19" s="5" customFormat="1" ht="16.5" customHeight="1">
      <c r="B9" s="9"/>
      <c r="C9" s="9"/>
      <c r="D9" s="9"/>
      <c r="F9" s="57"/>
      <c r="G9" s="9"/>
      <c r="H9" s="57"/>
      <c r="I9" s="9"/>
      <c r="J9" s="116"/>
      <c r="K9" s="52"/>
      <c r="L9" s="9"/>
      <c r="M9" s="57"/>
      <c r="N9" s="52"/>
      <c r="O9" s="9"/>
      <c r="P9" s="9"/>
      <c r="Q9" s="9"/>
      <c r="R9" s="9"/>
      <c r="S9" s="9"/>
    </row>
    <row r="10" spans="2:18" s="5" customFormat="1" ht="16.5" customHeight="1">
      <c r="B10" s="95" t="s">
        <v>38</v>
      </c>
      <c r="C10" s="96"/>
      <c r="D10" s="60"/>
      <c r="E10" s="62"/>
      <c r="F10" s="60"/>
      <c r="G10" s="60"/>
      <c r="H10" s="63"/>
      <c r="I10" s="64"/>
      <c r="J10" s="62"/>
      <c r="K10" s="60"/>
      <c r="L10" s="60"/>
      <c r="M10" s="97"/>
      <c r="N10" s="7"/>
      <c r="R10" s="9"/>
    </row>
    <row r="11" spans="2:18" s="5" customFormat="1" ht="16.5" customHeight="1" thickBot="1">
      <c r="B11" s="95"/>
      <c r="C11" s="96"/>
      <c r="D11" s="60"/>
      <c r="E11" s="62"/>
      <c r="F11" s="60"/>
      <c r="G11" s="60"/>
      <c r="H11" s="63"/>
      <c r="I11" s="64"/>
      <c r="J11" s="62"/>
      <c r="K11" s="60"/>
      <c r="L11" s="60"/>
      <c r="M11" s="97"/>
      <c r="N11" s="7"/>
      <c r="R11" s="9"/>
    </row>
    <row r="12" spans="2:19" ht="19.5" customHeight="1">
      <c r="B12" s="117" t="s">
        <v>68</v>
      </c>
      <c r="C12" s="68"/>
      <c r="D12" s="69"/>
      <c r="E12" s="118" t="s">
        <v>10</v>
      </c>
      <c r="F12" s="119"/>
      <c r="G12" s="68"/>
      <c r="H12" s="70"/>
      <c r="I12" s="120" t="s">
        <v>69</v>
      </c>
      <c r="J12" s="121" t="s">
        <v>70</v>
      </c>
      <c r="K12" s="122" t="s">
        <v>71</v>
      </c>
      <c r="L12" s="122" t="s">
        <v>72</v>
      </c>
      <c r="M12" s="123" t="s">
        <v>73</v>
      </c>
      <c r="N12" s="122" t="s">
        <v>74</v>
      </c>
      <c r="O12" s="124" t="s">
        <v>75</v>
      </c>
      <c r="P12" s="125"/>
      <c r="Q12" s="125"/>
      <c r="R12" s="35"/>
      <c r="S12" s="35"/>
    </row>
    <row r="13" spans="2:15" s="35" customFormat="1" ht="19.5" customHeight="1" thickBot="1">
      <c r="B13" s="126"/>
      <c r="C13" s="71"/>
      <c r="D13" s="72"/>
      <c r="E13" s="73"/>
      <c r="F13" s="71"/>
      <c r="G13" s="71"/>
      <c r="H13" s="72"/>
      <c r="I13" s="74" t="s">
        <v>76</v>
      </c>
      <c r="J13" s="127"/>
      <c r="K13" s="74"/>
      <c r="L13" s="74"/>
      <c r="M13" s="72"/>
      <c r="N13" s="76"/>
      <c r="O13" s="128"/>
    </row>
    <row r="14" spans="2:19" s="137" customFormat="1" ht="39.75" customHeight="1">
      <c r="B14" s="257"/>
      <c r="C14" s="266"/>
      <c r="D14" s="265"/>
      <c r="E14" s="266"/>
      <c r="F14" s="129"/>
      <c r="G14" s="130"/>
      <c r="H14" s="131"/>
      <c r="I14" s="263"/>
      <c r="J14" s="133">
        <f>IF(I14&lt;&gt;0,VLOOKUP(INT(I14),Wilksmen,(I14-INT(I14))*10+2),0)</f>
        <v>0</v>
      </c>
      <c r="K14" s="132"/>
      <c r="L14" s="132"/>
      <c r="M14" s="132"/>
      <c r="N14" s="134">
        <f>SUM(K14:M14)</f>
        <v>0</v>
      </c>
      <c r="O14" s="135">
        <f>SUM(N14*J14)</f>
        <v>0</v>
      </c>
      <c r="P14" s="136"/>
      <c r="Q14" s="136"/>
      <c r="R14" s="136"/>
      <c r="S14" s="136"/>
    </row>
    <row r="15" spans="2:19" s="137" customFormat="1" ht="39.75" customHeight="1">
      <c r="B15" s="243"/>
      <c r="C15" s="238"/>
      <c r="D15" s="254"/>
      <c r="E15" s="238"/>
      <c r="F15" s="141"/>
      <c r="G15" s="142"/>
      <c r="H15" s="143"/>
      <c r="I15" s="264"/>
      <c r="J15" s="133">
        <f>IF(I15&lt;&gt;0,VLOOKUP(INT(I15),Wilksmen,(I15-INT(I15))*10+2),0)</f>
        <v>0</v>
      </c>
      <c r="K15" s="144"/>
      <c r="L15" s="144"/>
      <c r="M15" s="144"/>
      <c r="N15" s="145">
        <f>SUM(K15:M15)</f>
        <v>0</v>
      </c>
      <c r="O15" s="135">
        <f>SUM(N15*J15)</f>
        <v>0</v>
      </c>
      <c r="P15" s="142"/>
      <c r="Q15" s="142"/>
      <c r="R15" s="142"/>
      <c r="S15" s="142"/>
    </row>
    <row r="16" spans="2:19" s="137" customFormat="1" ht="39.75" customHeight="1">
      <c r="B16" s="243"/>
      <c r="C16" s="239"/>
      <c r="D16" s="256"/>
      <c r="E16" s="240"/>
      <c r="F16" s="148"/>
      <c r="G16" s="148"/>
      <c r="H16" s="149"/>
      <c r="I16" s="262"/>
      <c r="J16" s="133">
        <f>IF(I16&lt;&gt;0,VLOOKUP(INT(I16),Wilksmen,(I16-INT(I16))*10+2),0)</f>
        <v>0</v>
      </c>
      <c r="K16" s="144"/>
      <c r="L16" s="144"/>
      <c r="M16" s="144"/>
      <c r="N16" s="145">
        <f>SUM(K16:M16)</f>
        <v>0</v>
      </c>
      <c r="O16" s="135">
        <f>SUM(N16*J16)</f>
        <v>0</v>
      </c>
      <c r="P16" s="142"/>
      <c r="Q16" s="142"/>
      <c r="R16" s="142"/>
      <c r="S16" s="142"/>
    </row>
    <row r="17" spans="2:19" s="137" customFormat="1" ht="39.75" customHeight="1">
      <c r="B17" s="138"/>
      <c r="C17" s="136"/>
      <c r="D17" s="139"/>
      <c r="E17" s="140"/>
      <c r="F17" s="142"/>
      <c r="G17" s="142"/>
      <c r="H17" s="143"/>
      <c r="I17" s="144"/>
      <c r="J17" s="133">
        <f>IF(I17&lt;&gt;0,VLOOKUP(INT(I17),Wilksmen,(I17-INT(I17))*10+2),0)</f>
        <v>0</v>
      </c>
      <c r="K17" s="144"/>
      <c r="L17" s="144"/>
      <c r="M17" s="144"/>
      <c r="N17" s="145">
        <f>SUM(K17:M17)</f>
        <v>0</v>
      </c>
      <c r="O17" s="135">
        <f>SUM(N17*J17)</f>
        <v>0</v>
      </c>
      <c r="P17" s="142"/>
      <c r="Q17" s="142"/>
      <c r="R17" s="142"/>
      <c r="S17" s="142"/>
    </row>
    <row r="18" spans="2:19" s="137" customFormat="1" ht="39.75" customHeight="1">
      <c r="B18" s="140"/>
      <c r="C18" s="146"/>
      <c r="D18" s="147"/>
      <c r="E18" s="140"/>
      <c r="F18" s="148"/>
      <c r="G18" s="148"/>
      <c r="H18" s="149"/>
      <c r="I18" s="144"/>
      <c r="J18" s="133">
        <f>IF(I18&lt;&gt;0,VLOOKUP(INT(I18),Wilksmen,(I18-INT(I18))*10+2),0)</f>
        <v>0</v>
      </c>
      <c r="K18" s="144"/>
      <c r="L18" s="144"/>
      <c r="M18" s="144"/>
      <c r="N18" s="145">
        <f>SUM(K18:M18)</f>
        <v>0</v>
      </c>
      <c r="O18" s="135">
        <f>SUM(N18*J18)</f>
        <v>0</v>
      </c>
      <c r="P18" s="142"/>
      <c r="Q18" s="142"/>
      <c r="R18" s="142"/>
      <c r="S18" s="142"/>
    </row>
    <row r="19" spans="2:19" s="35" customFormat="1" ht="18" customHeight="1">
      <c r="B19" s="58"/>
      <c r="C19" s="58"/>
      <c r="D19" s="58"/>
      <c r="E19" s="58"/>
      <c r="F19" s="62"/>
      <c r="G19" s="62"/>
      <c r="H19" s="62"/>
      <c r="I19" s="62"/>
      <c r="J19" s="65"/>
      <c r="K19" s="62"/>
      <c r="L19" s="62"/>
      <c r="M19" s="62"/>
      <c r="N19" s="64"/>
      <c r="O19" s="150"/>
      <c r="P19" s="62"/>
      <c r="Q19" s="62"/>
      <c r="R19" s="62"/>
      <c r="S19" s="62"/>
    </row>
    <row r="20" spans="2:19" s="35" customFormat="1" ht="24.75" customHeight="1">
      <c r="B20" s="58"/>
      <c r="C20" s="58"/>
      <c r="D20" s="58"/>
      <c r="E20" s="58"/>
      <c r="F20" s="62"/>
      <c r="G20" s="62"/>
      <c r="H20" s="62"/>
      <c r="I20" s="62"/>
      <c r="J20" s="65"/>
      <c r="K20" s="62"/>
      <c r="L20" s="62"/>
      <c r="M20" s="151" t="s">
        <v>77</v>
      </c>
      <c r="N20" s="78"/>
      <c r="O20" s="152">
        <f>SUM(O14:O18)</f>
        <v>0</v>
      </c>
      <c r="P20" s="62"/>
      <c r="Q20" s="62"/>
      <c r="R20" s="62"/>
      <c r="S20" s="62"/>
    </row>
    <row r="21" spans="2:19" s="35" customFormat="1" ht="18" customHeight="1">
      <c r="B21" s="58"/>
      <c r="C21" s="58"/>
      <c r="D21" s="58"/>
      <c r="E21" s="58"/>
      <c r="F21" s="62"/>
      <c r="G21" s="62"/>
      <c r="H21" s="62"/>
      <c r="I21" s="62"/>
      <c r="J21" s="65"/>
      <c r="K21" s="62"/>
      <c r="L21" s="62"/>
      <c r="M21" s="62"/>
      <c r="N21" s="64"/>
      <c r="O21" s="63"/>
      <c r="P21" s="62"/>
      <c r="Q21" s="62"/>
      <c r="R21" s="62"/>
      <c r="S21" s="62"/>
    </row>
    <row r="22" spans="2:19" s="35" customFormat="1" ht="18" customHeight="1">
      <c r="B22" s="58"/>
      <c r="C22" s="43" t="s">
        <v>78</v>
      </c>
      <c r="D22" s="47"/>
      <c r="E22" s="17"/>
      <c r="F22" s="153"/>
      <c r="G22" s="153"/>
      <c r="H22" s="62"/>
      <c r="I22" s="153" t="s">
        <v>11</v>
      </c>
      <c r="J22" s="154"/>
      <c r="K22" s="153"/>
      <c r="L22" s="153"/>
      <c r="M22" s="62"/>
      <c r="N22" s="155" t="s">
        <v>79</v>
      </c>
      <c r="O22" s="156"/>
      <c r="P22" s="62"/>
      <c r="Q22" s="62"/>
      <c r="R22" s="62"/>
      <c r="S22" s="62"/>
    </row>
    <row r="23" spans="2:19" s="35" customFormat="1" ht="18" customHeight="1">
      <c r="B23" s="58"/>
      <c r="C23" s="58"/>
      <c r="D23" s="58"/>
      <c r="E23" s="58"/>
      <c r="F23" s="62"/>
      <c r="G23" s="62"/>
      <c r="H23" s="62"/>
      <c r="I23" s="62"/>
      <c r="J23" s="65"/>
      <c r="K23" s="62"/>
      <c r="L23" s="62"/>
      <c r="M23" s="62"/>
      <c r="N23" s="64"/>
      <c r="O23" s="63"/>
      <c r="P23" s="62"/>
      <c r="Q23" s="62"/>
      <c r="R23" s="62"/>
      <c r="S23" s="62"/>
    </row>
    <row r="24" spans="2:19" s="35" customFormat="1" ht="18" customHeight="1">
      <c r="B24" s="58"/>
      <c r="C24" s="58"/>
      <c r="D24" s="58"/>
      <c r="E24" s="58"/>
      <c r="F24" s="62"/>
      <c r="G24" s="62"/>
      <c r="H24" s="62"/>
      <c r="I24" s="62"/>
      <c r="J24" s="65"/>
      <c r="K24" s="62"/>
      <c r="L24" s="62"/>
      <c r="M24" s="62"/>
      <c r="N24" s="64"/>
      <c r="O24" s="63"/>
      <c r="P24" s="62"/>
      <c r="Q24" s="62"/>
      <c r="R24" s="62"/>
      <c r="S24" s="62"/>
    </row>
    <row r="25" spans="2:19" s="35" customFormat="1" ht="18" customHeight="1">
      <c r="B25" s="58"/>
      <c r="C25" s="58"/>
      <c r="D25" s="58"/>
      <c r="E25" s="58"/>
      <c r="F25" s="62"/>
      <c r="G25" s="62"/>
      <c r="H25" s="62"/>
      <c r="I25" s="62"/>
      <c r="J25" s="65"/>
      <c r="K25" s="62"/>
      <c r="L25" s="62"/>
      <c r="M25" s="62"/>
      <c r="N25" s="64"/>
      <c r="O25" s="63"/>
      <c r="P25" s="62"/>
      <c r="Q25" s="62"/>
      <c r="R25" s="62"/>
      <c r="S25" s="62"/>
    </row>
    <row r="26" spans="2:19" s="35" customFormat="1" ht="18" customHeight="1">
      <c r="B26" s="58"/>
      <c r="C26" s="58"/>
      <c r="D26" s="58"/>
      <c r="E26" s="58"/>
      <c r="F26" s="62"/>
      <c r="G26" s="62"/>
      <c r="H26" s="62"/>
      <c r="I26" s="62"/>
      <c r="J26" s="65"/>
      <c r="K26" s="62"/>
      <c r="L26" s="62"/>
      <c r="M26" s="62"/>
      <c r="N26" s="64"/>
      <c r="O26" s="63"/>
      <c r="P26" s="62"/>
      <c r="Q26" s="62"/>
      <c r="R26" s="62"/>
      <c r="S26" s="62"/>
    </row>
    <row r="27" spans="2:19" s="35" customFormat="1" ht="18" customHeight="1">
      <c r="B27" s="58"/>
      <c r="C27" s="58"/>
      <c r="D27" s="58"/>
      <c r="E27" s="58"/>
      <c r="F27" s="62"/>
      <c r="G27" s="62"/>
      <c r="H27" s="62"/>
      <c r="I27" s="62"/>
      <c r="J27" s="65"/>
      <c r="K27" s="62"/>
      <c r="L27" s="62"/>
      <c r="M27" s="62"/>
      <c r="N27" s="64"/>
      <c r="O27" s="63"/>
      <c r="P27" s="62"/>
      <c r="Q27" s="62"/>
      <c r="R27" s="62"/>
      <c r="S27" s="62"/>
    </row>
    <row r="28" spans="2:19" s="35" customFormat="1" ht="18" customHeight="1">
      <c r="B28" s="58"/>
      <c r="C28" s="58"/>
      <c r="D28" s="58"/>
      <c r="E28" s="58"/>
      <c r="F28" s="62"/>
      <c r="G28" s="62"/>
      <c r="H28" s="62"/>
      <c r="I28" s="62"/>
      <c r="J28" s="65"/>
      <c r="K28" s="62"/>
      <c r="L28" s="62"/>
      <c r="M28" s="62"/>
      <c r="N28" s="64"/>
      <c r="O28" s="63"/>
      <c r="P28" s="62"/>
      <c r="Q28" s="62"/>
      <c r="R28" s="62"/>
      <c r="S28" s="62"/>
    </row>
    <row r="29" spans="2:19" s="35" customFormat="1" ht="18" customHeight="1">
      <c r="B29" s="58"/>
      <c r="C29" s="58"/>
      <c r="D29" s="58"/>
      <c r="E29" s="58"/>
      <c r="F29" s="62"/>
      <c r="G29" s="62"/>
      <c r="H29" s="62"/>
      <c r="I29" s="62"/>
      <c r="J29" s="65"/>
      <c r="K29" s="62"/>
      <c r="L29" s="62"/>
      <c r="M29" s="62"/>
      <c r="N29" s="64"/>
      <c r="O29" s="63"/>
      <c r="P29" s="62"/>
      <c r="Q29" s="62"/>
      <c r="R29" s="62"/>
      <c r="S29" s="62"/>
    </row>
    <row r="30" spans="2:22" ht="15" customHeight="1">
      <c r="B30" s="35"/>
      <c r="C30" s="35"/>
      <c r="D30" s="35"/>
      <c r="E30" s="157"/>
      <c r="F30" s="35"/>
      <c r="G30" s="35"/>
      <c r="H30" s="35"/>
      <c r="I30" s="35"/>
      <c r="J30" s="158"/>
      <c r="K30" s="35"/>
      <c r="L30" s="35"/>
      <c r="M30" s="35"/>
      <c r="N30" s="59"/>
      <c r="O30" s="37"/>
      <c r="P30" s="35"/>
      <c r="Q30" s="35"/>
      <c r="R30" s="35"/>
      <c r="S30" s="35"/>
      <c r="T30" s="35"/>
      <c r="U30" s="35"/>
      <c r="V30" s="35"/>
    </row>
    <row r="31" spans="2:19" s="6" customFormat="1" ht="15" customHeight="1">
      <c r="B31" s="60"/>
      <c r="C31" s="60"/>
      <c r="D31" s="60"/>
      <c r="E31" s="60"/>
      <c r="F31" s="60"/>
      <c r="G31" s="60"/>
      <c r="H31" s="60"/>
      <c r="I31" s="60"/>
      <c r="J31" s="116"/>
      <c r="K31" s="60"/>
      <c r="L31" s="60"/>
      <c r="M31" s="60"/>
      <c r="N31" s="159"/>
      <c r="O31" s="160"/>
      <c r="P31" s="60"/>
      <c r="Q31" s="60"/>
      <c r="R31" s="60"/>
      <c r="S31" s="60"/>
    </row>
    <row r="32" spans="2:19" s="6" customFormat="1" ht="15" customHeight="1">
      <c r="B32" s="60"/>
      <c r="C32" s="60"/>
      <c r="D32" s="60"/>
      <c r="E32" s="60"/>
      <c r="F32" s="60"/>
      <c r="G32" s="60"/>
      <c r="H32" s="36"/>
      <c r="I32" s="60"/>
      <c r="J32" s="116"/>
      <c r="K32" s="60"/>
      <c r="L32" s="60"/>
      <c r="M32" s="161"/>
      <c r="N32" s="60"/>
      <c r="O32" s="60"/>
      <c r="P32" s="161"/>
      <c r="Q32" s="160"/>
      <c r="R32" s="60"/>
      <c r="S32" s="60"/>
    </row>
    <row r="33" spans="2:19" s="6" customFormat="1" ht="15" customHeight="1">
      <c r="B33" s="60"/>
      <c r="C33" s="60"/>
      <c r="D33" s="60"/>
      <c r="E33" s="60"/>
      <c r="F33" s="60"/>
      <c r="G33" s="60"/>
      <c r="H33" s="36"/>
      <c r="I33" s="60"/>
      <c r="J33" s="116"/>
      <c r="K33" s="60"/>
      <c r="L33" s="60"/>
      <c r="M33" s="159"/>
      <c r="N33" s="60"/>
      <c r="O33" s="159"/>
      <c r="P33" s="116"/>
      <c r="Q33" s="160"/>
      <c r="R33" s="60"/>
      <c r="S33" s="60"/>
    </row>
    <row r="34" spans="2:19" s="6" customFormat="1" ht="15" customHeight="1">
      <c r="B34" s="162"/>
      <c r="C34" s="162"/>
      <c r="D34" s="162"/>
      <c r="E34" s="162"/>
      <c r="F34" s="162"/>
      <c r="G34" s="162"/>
      <c r="H34" s="163"/>
      <c r="I34" s="162"/>
      <c r="J34" s="164"/>
      <c r="K34" s="60"/>
      <c r="L34" s="60"/>
      <c r="M34" s="165"/>
      <c r="N34" s="60"/>
      <c r="O34" s="159"/>
      <c r="P34" s="116"/>
      <c r="Q34" s="160"/>
      <c r="R34" s="60"/>
      <c r="S34" s="60"/>
    </row>
    <row r="35" spans="2:19" s="6" customFormat="1" ht="15" customHeight="1">
      <c r="B35" s="60"/>
      <c r="C35" s="60"/>
      <c r="D35" s="60"/>
      <c r="E35" s="60"/>
      <c r="F35" s="60"/>
      <c r="G35" s="60"/>
      <c r="H35" s="36"/>
      <c r="I35" s="60"/>
      <c r="J35" s="116"/>
      <c r="K35" s="60"/>
      <c r="L35" s="60"/>
      <c r="M35" s="159"/>
      <c r="N35" s="60"/>
      <c r="O35" s="159"/>
      <c r="P35" s="116"/>
      <c r="Q35" s="160"/>
      <c r="R35" s="60"/>
      <c r="S35" s="60"/>
    </row>
    <row r="36" spans="2:19" s="6" customFormat="1" ht="15" customHeight="1">
      <c r="B36" s="60"/>
      <c r="C36" s="60"/>
      <c r="D36" s="60"/>
      <c r="E36" s="60"/>
      <c r="F36" s="60"/>
      <c r="G36" s="60"/>
      <c r="H36" s="36"/>
      <c r="I36" s="60"/>
      <c r="J36" s="116"/>
      <c r="K36" s="60"/>
      <c r="L36" s="60"/>
      <c r="M36" s="60"/>
      <c r="N36" s="60"/>
      <c r="O36" s="60"/>
      <c r="P36" s="60"/>
      <c r="Q36" s="160"/>
      <c r="R36" s="60"/>
      <c r="S36" s="60"/>
    </row>
    <row r="37" spans="2:19" s="6" customFormat="1" ht="15" customHeight="1">
      <c r="B37" s="60"/>
      <c r="C37" s="60"/>
      <c r="D37" s="60"/>
      <c r="E37" s="60"/>
      <c r="F37" s="60"/>
      <c r="G37" s="60"/>
      <c r="H37" s="60"/>
      <c r="I37" s="36"/>
      <c r="J37" s="166"/>
      <c r="K37" s="60"/>
      <c r="L37" s="159"/>
      <c r="M37" s="60"/>
      <c r="N37" s="36"/>
      <c r="O37" s="159"/>
      <c r="P37" s="116"/>
      <c r="Q37" s="160"/>
      <c r="R37" s="60"/>
      <c r="S37" s="60"/>
    </row>
    <row r="38" spans="2:19" ht="15" customHeight="1">
      <c r="B38" s="58"/>
      <c r="C38" s="58"/>
      <c r="D38" s="35"/>
      <c r="E38" s="35"/>
      <c r="F38" s="58"/>
      <c r="G38" s="35"/>
      <c r="H38" s="35"/>
      <c r="I38" s="36"/>
      <c r="J38" s="166"/>
      <c r="K38" s="58"/>
      <c r="L38" s="59"/>
      <c r="M38" s="35"/>
      <c r="N38" s="36"/>
      <c r="O38" s="59"/>
      <c r="P38" s="158"/>
      <c r="Q38" s="37"/>
      <c r="R38" s="35"/>
      <c r="S38" s="35"/>
    </row>
    <row r="39" spans="2:19" ht="15" customHeight="1">
      <c r="B39" s="35"/>
      <c r="C39" s="35"/>
      <c r="D39" s="35"/>
      <c r="E39" s="35"/>
      <c r="F39" s="35"/>
      <c r="G39" s="35"/>
      <c r="H39" s="35"/>
      <c r="I39" s="35"/>
      <c r="J39" s="158"/>
      <c r="K39" s="35"/>
      <c r="L39" s="35"/>
      <c r="M39" s="35"/>
      <c r="N39" s="59"/>
      <c r="O39" s="37"/>
      <c r="P39" s="35"/>
      <c r="Q39" s="35"/>
      <c r="R39" s="35"/>
      <c r="S39" s="35"/>
    </row>
  </sheetData>
  <hyperlinks>
    <hyperlink ref="K6" r:id="rId1" display="mailto:kansli@styrkelyft.se"/>
  </hyperlink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80"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68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sheetData>
    <row r="1" ht="12.75">
      <c r="A1" t="s">
        <v>33</v>
      </c>
    </row>
    <row r="2" spans="1:11" ht="12.75">
      <c r="A2" t="s">
        <v>34</v>
      </c>
      <c r="B2">
        <v>0</v>
      </c>
      <c r="C2">
        <v>0.1</v>
      </c>
      <c r="D2">
        <v>0.2</v>
      </c>
      <c r="E2">
        <v>0.3</v>
      </c>
      <c r="F2">
        <v>0.4</v>
      </c>
      <c r="G2">
        <v>0.5</v>
      </c>
      <c r="H2">
        <v>0.6</v>
      </c>
      <c r="I2">
        <v>0.7</v>
      </c>
      <c r="J2">
        <v>0.8</v>
      </c>
      <c r="K2">
        <v>0.9</v>
      </c>
    </row>
    <row r="3" spans="1:11" ht="12.75">
      <c r="A3">
        <v>40</v>
      </c>
      <c r="B3">
        <v>1.3354</v>
      </c>
      <c r="C3">
        <v>1.3311</v>
      </c>
      <c r="D3">
        <v>1.3268</v>
      </c>
      <c r="E3">
        <v>1.3225</v>
      </c>
      <c r="F3">
        <v>1.3182</v>
      </c>
      <c r="G3">
        <v>1.314</v>
      </c>
      <c r="H3">
        <v>1.3098</v>
      </c>
      <c r="I3">
        <v>1.3057</v>
      </c>
      <c r="J3">
        <v>1.3016</v>
      </c>
      <c r="K3">
        <v>1.2975</v>
      </c>
    </row>
    <row r="4" spans="1:11" ht="12.75">
      <c r="A4">
        <v>41</v>
      </c>
      <c r="B4">
        <v>1.2934</v>
      </c>
      <c r="C4">
        <v>1.2894</v>
      </c>
      <c r="D4">
        <v>1.2854</v>
      </c>
      <c r="E4">
        <v>1.2814</v>
      </c>
      <c r="F4">
        <v>1.2775</v>
      </c>
      <c r="G4">
        <v>1.2736</v>
      </c>
      <c r="H4">
        <v>1.2697</v>
      </c>
      <c r="I4">
        <v>1.2658</v>
      </c>
      <c r="J4">
        <v>1.262</v>
      </c>
      <c r="K4">
        <v>1.2582</v>
      </c>
    </row>
    <row r="5" spans="1:11" ht="12.75">
      <c r="A5">
        <v>42</v>
      </c>
      <c r="B5">
        <v>1.2545</v>
      </c>
      <c r="C5">
        <v>1.2507</v>
      </c>
      <c r="D5">
        <v>1.247</v>
      </c>
      <c r="E5">
        <v>1.2433</v>
      </c>
      <c r="F5">
        <v>1.2397</v>
      </c>
      <c r="G5">
        <v>1.236</v>
      </c>
      <c r="H5">
        <v>1.2324</v>
      </c>
      <c r="I5">
        <v>1.2289</v>
      </c>
      <c r="J5">
        <v>1.2253</v>
      </c>
      <c r="K5">
        <v>1.2218</v>
      </c>
    </row>
    <row r="6" spans="1:11" ht="12.75">
      <c r="A6">
        <v>43</v>
      </c>
      <c r="B6">
        <v>1.2183</v>
      </c>
      <c r="C6">
        <v>1.2148</v>
      </c>
      <c r="D6">
        <v>1.2113</v>
      </c>
      <c r="E6">
        <v>1.2079</v>
      </c>
      <c r="F6">
        <v>1.2045</v>
      </c>
      <c r="G6">
        <v>1.2011</v>
      </c>
      <c r="H6">
        <v>1.1978</v>
      </c>
      <c r="I6">
        <v>1.1944</v>
      </c>
      <c r="J6">
        <v>1.1911</v>
      </c>
      <c r="K6">
        <v>1.1878</v>
      </c>
    </row>
    <row r="7" spans="1:11" ht="12.75">
      <c r="A7">
        <v>44</v>
      </c>
      <c r="B7">
        <v>1.1846</v>
      </c>
      <c r="C7">
        <v>1.1813</v>
      </c>
      <c r="D7">
        <v>1.1781</v>
      </c>
      <c r="E7">
        <v>1.1749</v>
      </c>
      <c r="F7">
        <v>1.1717</v>
      </c>
      <c r="G7">
        <v>1.1686</v>
      </c>
      <c r="H7">
        <v>1.1654</v>
      </c>
      <c r="I7">
        <v>1.1623</v>
      </c>
      <c r="J7">
        <v>1.1592</v>
      </c>
      <c r="K7">
        <v>1.1562</v>
      </c>
    </row>
    <row r="8" spans="1:11" ht="12.75">
      <c r="A8">
        <v>45</v>
      </c>
      <c r="B8">
        <v>1.1531</v>
      </c>
      <c r="C8">
        <v>1.1501</v>
      </c>
      <c r="D8">
        <v>1.1471</v>
      </c>
      <c r="E8">
        <v>1.1441</v>
      </c>
      <c r="F8">
        <v>1.1411</v>
      </c>
      <c r="G8">
        <v>1.1382</v>
      </c>
      <c r="H8">
        <v>1.1352</v>
      </c>
      <c r="I8">
        <v>1.1323</v>
      </c>
      <c r="J8">
        <v>1.1294</v>
      </c>
      <c r="K8">
        <v>1.1266</v>
      </c>
    </row>
    <row r="9" spans="1:11" ht="12.75">
      <c r="A9">
        <v>46</v>
      </c>
      <c r="B9">
        <v>1.1237</v>
      </c>
      <c r="C9">
        <v>1.1209</v>
      </c>
      <c r="D9">
        <v>1.1181</v>
      </c>
      <c r="E9">
        <v>1.1153</v>
      </c>
      <c r="F9">
        <v>1.1125</v>
      </c>
      <c r="G9">
        <v>1.1097</v>
      </c>
      <c r="H9">
        <v>1.107</v>
      </c>
      <c r="I9">
        <v>1.1042</v>
      </c>
      <c r="J9">
        <v>1.1015</v>
      </c>
      <c r="K9">
        <v>1.0988</v>
      </c>
    </row>
    <row r="10" spans="1:11" ht="12.75">
      <c r="A10">
        <v>47</v>
      </c>
      <c r="B10">
        <v>1.0962</v>
      </c>
      <c r="C10">
        <v>1.0935</v>
      </c>
      <c r="D10">
        <v>1.0909</v>
      </c>
      <c r="E10">
        <v>1.0882</v>
      </c>
      <c r="F10">
        <v>1.0856</v>
      </c>
      <c r="G10">
        <v>1.083</v>
      </c>
      <c r="H10">
        <v>1.0805</v>
      </c>
      <c r="I10">
        <v>1.0779</v>
      </c>
      <c r="J10">
        <v>1.0754</v>
      </c>
      <c r="K10">
        <v>1.0728</v>
      </c>
    </row>
    <row r="11" spans="1:11" ht="12.75">
      <c r="A11">
        <v>48</v>
      </c>
      <c r="B11">
        <v>1.0703</v>
      </c>
      <c r="C11">
        <v>1.0678</v>
      </c>
      <c r="D11">
        <v>1.0653</v>
      </c>
      <c r="E11">
        <v>1.0629</v>
      </c>
      <c r="F11">
        <v>1.0604</v>
      </c>
      <c r="G11">
        <v>1.058</v>
      </c>
      <c r="H11">
        <v>1.0556</v>
      </c>
      <c r="I11">
        <v>1.0532</v>
      </c>
      <c r="J11">
        <v>1.0508</v>
      </c>
      <c r="K11">
        <v>1.0484</v>
      </c>
    </row>
    <row r="12" spans="1:11" ht="12.75">
      <c r="A12">
        <v>49</v>
      </c>
      <c r="B12">
        <v>1.046</v>
      </c>
      <c r="C12">
        <v>1.0437</v>
      </c>
      <c r="D12">
        <v>1.0413</v>
      </c>
      <c r="E12">
        <v>1.039</v>
      </c>
      <c r="F12">
        <v>1.0367</v>
      </c>
      <c r="G12">
        <v>1.0344</v>
      </c>
      <c r="H12">
        <v>1.0321</v>
      </c>
      <c r="I12">
        <v>1.0299</v>
      </c>
      <c r="J12">
        <v>1.0276</v>
      </c>
      <c r="K12">
        <v>1.0254</v>
      </c>
    </row>
    <row r="13" spans="1:11" ht="12.75">
      <c r="A13">
        <v>50</v>
      </c>
      <c r="B13">
        <v>1.0232</v>
      </c>
      <c r="C13">
        <v>1.021</v>
      </c>
      <c r="D13">
        <v>1.0188</v>
      </c>
      <c r="E13">
        <v>1.0166</v>
      </c>
      <c r="F13">
        <v>1.0144</v>
      </c>
      <c r="G13">
        <v>1.0122</v>
      </c>
      <c r="H13">
        <v>1.0101</v>
      </c>
      <c r="I13">
        <v>1.0079</v>
      </c>
      <c r="J13">
        <v>1.0058</v>
      </c>
      <c r="K13">
        <v>1.0037</v>
      </c>
    </row>
    <row r="14" spans="1:11" ht="12.75">
      <c r="A14">
        <v>51</v>
      </c>
      <c r="B14">
        <v>1.0016</v>
      </c>
      <c r="C14">
        <v>0.9995</v>
      </c>
      <c r="D14">
        <v>0.9975</v>
      </c>
      <c r="E14">
        <v>0.9954</v>
      </c>
      <c r="F14">
        <v>0.9933</v>
      </c>
      <c r="G14">
        <v>0.9913</v>
      </c>
      <c r="H14">
        <v>0.9893</v>
      </c>
      <c r="I14">
        <v>0.9873</v>
      </c>
      <c r="J14">
        <v>0.9853</v>
      </c>
      <c r="K14">
        <v>0.9833</v>
      </c>
    </row>
    <row r="15" spans="1:11" ht="12.75">
      <c r="A15">
        <v>52</v>
      </c>
      <c r="B15">
        <v>0.9813</v>
      </c>
      <c r="C15">
        <v>0.9793</v>
      </c>
      <c r="D15">
        <v>0.9773</v>
      </c>
      <c r="E15">
        <v>0.9754</v>
      </c>
      <c r="F15">
        <v>0.9735</v>
      </c>
      <c r="G15">
        <v>0.9715</v>
      </c>
      <c r="H15">
        <v>0.9696</v>
      </c>
      <c r="I15">
        <v>0.9677</v>
      </c>
      <c r="J15">
        <v>0.9658</v>
      </c>
      <c r="K15">
        <v>0.9639</v>
      </c>
    </row>
    <row r="16" spans="1:11" ht="12.75">
      <c r="A16">
        <v>53</v>
      </c>
      <c r="B16">
        <v>0.9621</v>
      </c>
      <c r="C16">
        <v>0.9602</v>
      </c>
      <c r="D16">
        <v>0.9583</v>
      </c>
      <c r="E16">
        <v>0.9565</v>
      </c>
      <c r="F16">
        <v>0.9547</v>
      </c>
      <c r="G16">
        <v>0.9528</v>
      </c>
      <c r="H16">
        <v>0.951</v>
      </c>
      <c r="I16">
        <v>0.9492</v>
      </c>
      <c r="J16">
        <v>0.9474</v>
      </c>
      <c r="K16">
        <v>0.9457</v>
      </c>
    </row>
    <row r="17" spans="1:11" ht="12.75">
      <c r="A17">
        <v>54</v>
      </c>
      <c r="B17">
        <v>0.9439</v>
      </c>
      <c r="C17">
        <v>0.9421</v>
      </c>
      <c r="D17">
        <v>0.9404</v>
      </c>
      <c r="E17">
        <v>0.9386</v>
      </c>
      <c r="F17">
        <v>0.9369</v>
      </c>
      <c r="G17">
        <v>0.9352</v>
      </c>
      <c r="H17">
        <v>0.9334</v>
      </c>
      <c r="I17">
        <v>0.9317</v>
      </c>
      <c r="J17">
        <v>0.93</v>
      </c>
      <c r="K17">
        <v>0.9283</v>
      </c>
    </row>
    <row r="18" spans="1:11" ht="12.75">
      <c r="A18">
        <v>55</v>
      </c>
      <c r="B18">
        <v>0.9267</v>
      </c>
      <c r="C18">
        <v>0.925</v>
      </c>
      <c r="D18">
        <v>0.9233</v>
      </c>
      <c r="E18">
        <v>0.9217</v>
      </c>
      <c r="F18">
        <v>0.92</v>
      </c>
      <c r="G18">
        <v>0.9184</v>
      </c>
      <c r="H18">
        <v>0.9168</v>
      </c>
      <c r="I18">
        <v>0.9152</v>
      </c>
      <c r="J18">
        <v>0.9135</v>
      </c>
      <c r="K18">
        <v>0.9119</v>
      </c>
    </row>
    <row r="19" spans="1:11" ht="12.75">
      <c r="A19">
        <v>56</v>
      </c>
      <c r="B19">
        <v>0.9103</v>
      </c>
      <c r="C19">
        <v>0.9088</v>
      </c>
      <c r="D19">
        <v>0.9072</v>
      </c>
      <c r="E19">
        <v>0.9056</v>
      </c>
      <c r="F19">
        <v>0.9041</v>
      </c>
      <c r="G19">
        <v>0.9025</v>
      </c>
      <c r="H19">
        <v>0.901</v>
      </c>
      <c r="I19">
        <v>0.8994</v>
      </c>
      <c r="J19">
        <v>0.8979</v>
      </c>
      <c r="K19">
        <v>0.8964</v>
      </c>
    </row>
    <row r="20" spans="1:11" ht="12.75">
      <c r="A20">
        <v>57</v>
      </c>
      <c r="B20">
        <v>0.8949</v>
      </c>
      <c r="C20">
        <v>0.8934</v>
      </c>
      <c r="D20">
        <v>0.8919</v>
      </c>
      <c r="E20">
        <v>0.8904</v>
      </c>
      <c r="F20">
        <v>0.8889</v>
      </c>
      <c r="G20">
        <v>0.8874</v>
      </c>
      <c r="H20">
        <v>0.8859</v>
      </c>
      <c r="I20">
        <v>0.8845</v>
      </c>
      <c r="J20">
        <v>0.883</v>
      </c>
      <c r="K20">
        <v>0.8816</v>
      </c>
    </row>
    <row r="21" spans="1:11" ht="12.75">
      <c r="A21">
        <v>58</v>
      </c>
      <c r="B21">
        <v>0.8802</v>
      </c>
      <c r="C21">
        <v>0.8787</v>
      </c>
      <c r="D21">
        <v>0.8773</v>
      </c>
      <c r="E21">
        <v>0.8759</v>
      </c>
      <c r="F21">
        <v>0.8745</v>
      </c>
      <c r="G21">
        <v>0.8731</v>
      </c>
      <c r="H21">
        <v>0.8717</v>
      </c>
      <c r="I21">
        <v>0.8703</v>
      </c>
      <c r="J21">
        <v>0.8689</v>
      </c>
      <c r="K21">
        <v>0.8675</v>
      </c>
    </row>
    <row r="22" spans="1:11" ht="12.75">
      <c r="A22">
        <v>59</v>
      </c>
      <c r="B22">
        <v>0.8662</v>
      </c>
      <c r="C22">
        <v>0.8648</v>
      </c>
      <c r="D22">
        <v>0.8635</v>
      </c>
      <c r="E22">
        <v>0.8621</v>
      </c>
      <c r="F22">
        <v>0.8608</v>
      </c>
      <c r="G22">
        <v>0.8594</v>
      </c>
      <c r="H22">
        <v>0.8581</v>
      </c>
      <c r="I22">
        <v>0.8568</v>
      </c>
      <c r="J22">
        <v>0.8555</v>
      </c>
      <c r="K22">
        <v>0.8542</v>
      </c>
    </row>
    <row r="23" spans="1:11" ht="12.75">
      <c r="A23">
        <v>60</v>
      </c>
      <c r="B23">
        <v>0.8529</v>
      </c>
      <c r="C23">
        <v>0.8516</v>
      </c>
      <c r="D23">
        <v>0.8503</v>
      </c>
      <c r="E23">
        <v>0.849</v>
      </c>
      <c r="F23">
        <v>0.8477</v>
      </c>
      <c r="G23">
        <v>0.8465</v>
      </c>
      <c r="H23">
        <v>0.8452</v>
      </c>
      <c r="I23">
        <v>0.8439</v>
      </c>
      <c r="J23">
        <v>0.8427</v>
      </c>
      <c r="K23">
        <v>0.8415</v>
      </c>
    </row>
    <row r="24" spans="1:11" ht="12.75">
      <c r="A24">
        <v>61</v>
      </c>
      <c r="B24">
        <v>0.8402</v>
      </c>
      <c r="C24">
        <v>0.839</v>
      </c>
      <c r="D24">
        <v>0.8378</v>
      </c>
      <c r="E24">
        <v>0.8365</v>
      </c>
      <c r="F24">
        <v>0.8353</v>
      </c>
      <c r="G24">
        <v>0.8341</v>
      </c>
      <c r="H24">
        <v>0.8329</v>
      </c>
      <c r="I24">
        <v>0.8317</v>
      </c>
      <c r="J24">
        <v>0.8305</v>
      </c>
      <c r="K24">
        <v>0.8293</v>
      </c>
    </row>
    <row r="25" spans="1:11" ht="12.75">
      <c r="A25">
        <v>62</v>
      </c>
      <c r="B25">
        <v>0.8281</v>
      </c>
      <c r="C25">
        <v>0.827</v>
      </c>
      <c r="D25">
        <v>0.8258</v>
      </c>
      <c r="E25">
        <v>0.8246</v>
      </c>
      <c r="F25">
        <v>0.8235</v>
      </c>
      <c r="G25">
        <v>0.8223</v>
      </c>
      <c r="H25">
        <v>0.8212</v>
      </c>
      <c r="I25">
        <v>0.82</v>
      </c>
      <c r="J25">
        <v>0.8189</v>
      </c>
      <c r="K25">
        <v>0.8178</v>
      </c>
    </row>
    <row r="26" spans="1:11" ht="12.75">
      <c r="A26">
        <v>63</v>
      </c>
      <c r="B26">
        <v>0.8166</v>
      </c>
      <c r="C26">
        <v>0.8155</v>
      </c>
      <c r="D26">
        <v>0.8144</v>
      </c>
      <c r="E26">
        <v>0.8133</v>
      </c>
      <c r="F26">
        <v>0.8122</v>
      </c>
      <c r="G26">
        <v>0.8111</v>
      </c>
      <c r="H26">
        <v>0.81</v>
      </c>
      <c r="I26">
        <v>0.8089</v>
      </c>
      <c r="J26">
        <v>0.8078</v>
      </c>
      <c r="K26">
        <v>0.8067</v>
      </c>
    </row>
    <row r="27" spans="1:11" ht="12.75">
      <c r="A27">
        <v>64</v>
      </c>
      <c r="B27">
        <v>0.8057</v>
      </c>
      <c r="C27">
        <v>0.8046</v>
      </c>
      <c r="D27">
        <v>0.8035</v>
      </c>
      <c r="E27">
        <v>0.8025</v>
      </c>
      <c r="F27">
        <v>0.8014</v>
      </c>
      <c r="G27">
        <v>0.8004</v>
      </c>
      <c r="H27">
        <v>0.7993</v>
      </c>
      <c r="I27">
        <v>0.7983</v>
      </c>
      <c r="J27">
        <v>0.7973</v>
      </c>
      <c r="K27">
        <v>0.7962</v>
      </c>
    </row>
    <row r="28" spans="1:11" ht="12.75">
      <c r="A28">
        <v>65</v>
      </c>
      <c r="B28">
        <v>0.7952</v>
      </c>
      <c r="C28">
        <v>0.7942</v>
      </c>
      <c r="D28">
        <v>0.7932</v>
      </c>
      <c r="E28">
        <v>0.7922</v>
      </c>
      <c r="F28">
        <v>0.7911</v>
      </c>
      <c r="G28">
        <v>0.7901</v>
      </c>
      <c r="H28">
        <v>0.7891</v>
      </c>
      <c r="I28">
        <v>0.7881</v>
      </c>
      <c r="J28">
        <v>0.7872</v>
      </c>
      <c r="K28">
        <v>0.7862</v>
      </c>
    </row>
    <row r="29" spans="1:11" ht="12.75">
      <c r="A29">
        <v>66</v>
      </c>
      <c r="B29">
        <v>0.7852</v>
      </c>
      <c r="C29">
        <v>0.7842</v>
      </c>
      <c r="D29">
        <v>0.7832</v>
      </c>
      <c r="E29">
        <v>0.7823</v>
      </c>
      <c r="F29">
        <v>0.7813</v>
      </c>
      <c r="G29">
        <v>0.7804</v>
      </c>
      <c r="H29">
        <v>0.7794</v>
      </c>
      <c r="I29">
        <v>0.7785</v>
      </c>
      <c r="J29">
        <v>0.7775</v>
      </c>
      <c r="K29">
        <v>0.7766</v>
      </c>
    </row>
    <row r="30" spans="1:11" ht="12.75">
      <c r="A30">
        <v>67</v>
      </c>
      <c r="B30">
        <v>0.7756</v>
      </c>
      <c r="C30">
        <v>0.7747</v>
      </c>
      <c r="D30">
        <v>0.7738</v>
      </c>
      <c r="E30">
        <v>0.7729</v>
      </c>
      <c r="F30">
        <v>0.7719</v>
      </c>
      <c r="G30">
        <v>0.771</v>
      </c>
      <c r="H30">
        <v>0.7701</v>
      </c>
      <c r="I30">
        <v>0.7692</v>
      </c>
      <c r="J30">
        <v>0.7683</v>
      </c>
      <c r="K30">
        <v>0.7674</v>
      </c>
    </row>
    <row r="31" spans="1:11" ht="12.75">
      <c r="A31">
        <v>68</v>
      </c>
      <c r="B31">
        <v>0.7665</v>
      </c>
      <c r="C31">
        <v>0.7656</v>
      </c>
      <c r="D31">
        <v>0.7647</v>
      </c>
      <c r="E31">
        <v>0.7638</v>
      </c>
      <c r="F31">
        <v>0.763</v>
      </c>
      <c r="G31">
        <v>0.7621</v>
      </c>
      <c r="H31">
        <v>0.7612</v>
      </c>
      <c r="I31">
        <v>0.7603</v>
      </c>
      <c r="J31">
        <v>0.7595</v>
      </c>
      <c r="K31">
        <v>0.7586</v>
      </c>
    </row>
    <row r="32" spans="1:11" ht="12.75">
      <c r="A32">
        <v>69</v>
      </c>
      <c r="B32">
        <v>0.7578</v>
      </c>
      <c r="C32">
        <v>0.7569</v>
      </c>
      <c r="D32">
        <v>0.7561</v>
      </c>
      <c r="E32">
        <v>0.7552</v>
      </c>
      <c r="F32">
        <v>0.7544</v>
      </c>
      <c r="G32">
        <v>0.7535</v>
      </c>
      <c r="H32">
        <v>0.7527</v>
      </c>
      <c r="I32">
        <v>0.7519</v>
      </c>
      <c r="J32">
        <v>0.751</v>
      </c>
      <c r="K32">
        <v>0.7502</v>
      </c>
    </row>
    <row r="33" spans="1:11" ht="12.75">
      <c r="A33">
        <v>70</v>
      </c>
      <c r="B33">
        <v>0.7494</v>
      </c>
      <c r="C33">
        <v>0.7486</v>
      </c>
      <c r="D33">
        <v>0.7478</v>
      </c>
      <c r="E33">
        <v>0.7469</v>
      </c>
      <c r="F33">
        <v>0.7461</v>
      </c>
      <c r="G33">
        <v>0.7453</v>
      </c>
      <c r="H33">
        <v>0.7445</v>
      </c>
      <c r="I33">
        <v>0.7437</v>
      </c>
      <c r="J33">
        <v>0.743</v>
      </c>
      <c r="K33">
        <v>0.7422</v>
      </c>
    </row>
    <row r="34" spans="1:11" ht="12.75">
      <c r="A34">
        <v>71</v>
      </c>
      <c r="B34">
        <v>0.7414</v>
      </c>
      <c r="C34">
        <v>0.7406</v>
      </c>
      <c r="D34">
        <v>0.7398</v>
      </c>
      <c r="E34">
        <v>0.739</v>
      </c>
      <c r="F34">
        <v>0.7383</v>
      </c>
      <c r="G34">
        <v>0.7375</v>
      </c>
      <c r="H34">
        <v>0.7367</v>
      </c>
      <c r="I34">
        <v>0.736</v>
      </c>
      <c r="J34">
        <v>0.7352</v>
      </c>
      <c r="K34">
        <v>0.7345</v>
      </c>
    </row>
    <row r="35" spans="1:11" ht="12.75">
      <c r="A35">
        <v>72</v>
      </c>
      <c r="B35">
        <v>0.7337</v>
      </c>
      <c r="C35">
        <v>0.733</v>
      </c>
      <c r="D35">
        <v>0.7322</v>
      </c>
      <c r="E35">
        <v>0.7315</v>
      </c>
      <c r="F35">
        <v>0.7307</v>
      </c>
      <c r="G35">
        <v>0.73</v>
      </c>
      <c r="H35">
        <v>0.7293</v>
      </c>
      <c r="I35">
        <v>0.7285</v>
      </c>
      <c r="J35">
        <v>0.7278</v>
      </c>
      <c r="K35">
        <v>0.7271</v>
      </c>
    </row>
    <row r="36" spans="1:11" ht="12.75">
      <c r="A36">
        <v>73</v>
      </c>
      <c r="B36">
        <v>0.7264</v>
      </c>
      <c r="C36">
        <v>0.7256</v>
      </c>
      <c r="D36">
        <v>0.7249</v>
      </c>
      <c r="E36">
        <v>0.7242</v>
      </c>
      <c r="F36">
        <v>0.7235</v>
      </c>
      <c r="G36">
        <v>0.7228</v>
      </c>
      <c r="H36">
        <v>0.7221</v>
      </c>
      <c r="I36">
        <v>0.7214</v>
      </c>
      <c r="J36">
        <v>0.7207</v>
      </c>
      <c r="K36">
        <v>0.72</v>
      </c>
    </row>
    <row r="37" spans="1:11" ht="12.75">
      <c r="A37">
        <v>74</v>
      </c>
      <c r="B37">
        <v>0.7193</v>
      </c>
      <c r="C37">
        <v>0.7186</v>
      </c>
      <c r="D37">
        <v>0.7179</v>
      </c>
      <c r="E37">
        <v>0.7173</v>
      </c>
      <c r="F37">
        <v>0.7166</v>
      </c>
      <c r="G37">
        <v>0.7159</v>
      </c>
      <c r="H37">
        <v>0.7152</v>
      </c>
      <c r="I37">
        <v>0.7146</v>
      </c>
      <c r="J37">
        <v>0.7139</v>
      </c>
      <c r="K37">
        <v>0.7132</v>
      </c>
    </row>
    <row r="38" spans="1:11" ht="12.75">
      <c r="A38">
        <v>75</v>
      </c>
      <c r="B38">
        <v>0.7126</v>
      </c>
      <c r="C38">
        <v>0.7119</v>
      </c>
      <c r="D38">
        <v>0.7112</v>
      </c>
      <c r="E38">
        <v>0.7106</v>
      </c>
      <c r="F38">
        <v>0.7099</v>
      </c>
      <c r="G38">
        <v>0.7093</v>
      </c>
      <c r="H38">
        <v>0.7086</v>
      </c>
      <c r="I38">
        <v>0.708</v>
      </c>
      <c r="J38">
        <v>0.7074</v>
      </c>
      <c r="K38">
        <v>0.7067</v>
      </c>
    </row>
    <row r="39" spans="1:11" ht="12.75">
      <c r="A39">
        <v>76</v>
      </c>
      <c r="B39">
        <v>0.7061</v>
      </c>
      <c r="C39">
        <v>0.7055</v>
      </c>
      <c r="D39">
        <v>0.7048</v>
      </c>
      <c r="E39">
        <v>0.7042</v>
      </c>
      <c r="F39">
        <v>0.7036</v>
      </c>
      <c r="G39">
        <v>0.7029</v>
      </c>
      <c r="H39">
        <v>0.7023</v>
      </c>
      <c r="I39">
        <v>0.7017</v>
      </c>
      <c r="J39">
        <v>0.7011</v>
      </c>
      <c r="K39">
        <v>0.7005</v>
      </c>
    </row>
    <row r="40" spans="1:11" ht="12.75">
      <c r="A40">
        <v>77</v>
      </c>
      <c r="B40">
        <v>0.6999</v>
      </c>
      <c r="C40">
        <v>0.6993</v>
      </c>
      <c r="D40">
        <v>0.6987</v>
      </c>
      <c r="E40">
        <v>0.6981</v>
      </c>
      <c r="F40">
        <v>0.6975</v>
      </c>
      <c r="G40">
        <v>0.6969</v>
      </c>
      <c r="H40">
        <v>0.6963</v>
      </c>
      <c r="I40">
        <v>0.6957</v>
      </c>
      <c r="J40">
        <v>0.6951</v>
      </c>
      <c r="K40">
        <v>0.6945</v>
      </c>
    </row>
    <row r="41" spans="1:11" ht="12.75">
      <c r="A41">
        <v>78</v>
      </c>
      <c r="B41">
        <v>0.6939</v>
      </c>
      <c r="C41">
        <v>0.6933</v>
      </c>
      <c r="D41">
        <v>0.6927</v>
      </c>
      <c r="E41">
        <v>0.6922</v>
      </c>
      <c r="F41">
        <v>0.6916</v>
      </c>
      <c r="G41">
        <v>0.691</v>
      </c>
      <c r="H41">
        <v>0.6905</v>
      </c>
      <c r="I41">
        <v>0.6899</v>
      </c>
      <c r="J41">
        <v>0.6893</v>
      </c>
      <c r="K41">
        <v>0.6888</v>
      </c>
    </row>
    <row r="42" spans="1:11" ht="12.75">
      <c r="A42">
        <v>79</v>
      </c>
      <c r="B42">
        <v>0.6882</v>
      </c>
      <c r="C42">
        <v>0.6876</v>
      </c>
      <c r="D42">
        <v>0.6871</v>
      </c>
      <c r="E42">
        <v>0.6865</v>
      </c>
      <c r="F42">
        <v>0.686</v>
      </c>
      <c r="G42">
        <v>0.6854</v>
      </c>
      <c r="H42">
        <v>0.6849</v>
      </c>
      <c r="I42">
        <v>0.6843</v>
      </c>
      <c r="J42">
        <v>0.6838</v>
      </c>
      <c r="K42">
        <v>0.6832</v>
      </c>
    </row>
    <row r="43" spans="1:11" ht="12.75">
      <c r="A43">
        <v>80</v>
      </c>
      <c r="B43">
        <v>0.6827</v>
      </c>
      <c r="C43">
        <v>0.6822</v>
      </c>
      <c r="D43">
        <v>0.6816</v>
      </c>
      <c r="E43">
        <v>0.6811</v>
      </c>
      <c r="F43">
        <v>0.6806</v>
      </c>
      <c r="G43">
        <v>0.68</v>
      </c>
      <c r="H43">
        <v>0.6795</v>
      </c>
      <c r="I43">
        <v>0.679</v>
      </c>
      <c r="J43">
        <v>0.6785</v>
      </c>
      <c r="K43">
        <v>0.6779</v>
      </c>
    </row>
    <row r="44" spans="1:11" ht="12.75">
      <c r="A44">
        <v>81</v>
      </c>
      <c r="B44">
        <v>0.6774</v>
      </c>
      <c r="C44">
        <v>0.6769</v>
      </c>
      <c r="D44">
        <v>0.6764</v>
      </c>
      <c r="E44">
        <v>0.6759</v>
      </c>
      <c r="F44">
        <v>0.6754</v>
      </c>
      <c r="G44">
        <v>0.6749</v>
      </c>
      <c r="H44">
        <v>0.6744</v>
      </c>
      <c r="I44">
        <v>0.6739</v>
      </c>
      <c r="J44">
        <v>0.6734</v>
      </c>
      <c r="K44">
        <v>0.6729</v>
      </c>
    </row>
    <row r="45" spans="1:11" ht="12.75">
      <c r="A45">
        <v>82</v>
      </c>
      <c r="B45">
        <v>0.6724</v>
      </c>
      <c r="C45">
        <v>0.6719</v>
      </c>
      <c r="D45">
        <v>0.6714</v>
      </c>
      <c r="E45">
        <v>0.6709</v>
      </c>
      <c r="F45">
        <v>0.6704</v>
      </c>
      <c r="G45">
        <v>0.6699</v>
      </c>
      <c r="H45">
        <v>0.6694</v>
      </c>
      <c r="I45">
        <v>0.6689</v>
      </c>
      <c r="J45">
        <v>0.6685</v>
      </c>
      <c r="K45">
        <v>0.668</v>
      </c>
    </row>
    <row r="46" spans="1:11" ht="12.75">
      <c r="A46">
        <v>83</v>
      </c>
      <c r="B46">
        <v>0.6675</v>
      </c>
      <c r="C46">
        <v>0.667</v>
      </c>
      <c r="D46">
        <v>0.6665</v>
      </c>
      <c r="E46">
        <v>0.6661</v>
      </c>
      <c r="F46">
        <v>0.6656</v>
      </c>
      <c r="G46">
        <v>0.6651</v>
      </c>
      <c r="H46">
        <v>0.6647</v>
      </c>
      <c r="I46">
        <v>0.6642</v>
      </c>
      <c r="J46">
        <v>0.6637</v>
      </c>
      <c r="K46">
        <v>0.6633</v>
      </c>
    </row>
    <row r="47" spans="1:11" ht="12.75">
      <c r="A47">
        <v>84</v>
      </c>
      <c r="B47">
        <v>0.6628</v>
      </c>
      <c r="C47">
        <v>0.6624</v>
      </c>
      <c r="D47">
        <v>0.6619</v>
      </c>
      <c r="E47">
        <v>0.6615</v>
      </c>
      <c r="F47">
        <v>0.661</v>
      </c>
      <c r="G47">
        <v>0.6606</v>
      </c>
      <c r="H47">
        <v>0.6601</v>
      </c>
      <c r="I47">
        <v>0.6597</v>
      </c>
      <c r="J47">
        <v>0.6592</v>
      </c>
      <c r="K47">
        <v>0.6588</v>
      </c>
    </row>
    <row r="48" spans="1:11" ht="12.75">
      <c r="A48">
        <v>85</v>
      </c>
      <c r="B48">
        <v>0.6583</v>
      </c>
      <c r="C48">
        <v>0.6579</v>
      </c>
      <c r="D48">
        <v>0.6575</v>
      </c>
      <c r="E48">
        <v>0.657</v>
      </c>
      <c r="F48">
        <v>0.6566</v>
      </c>
      <c r="G48">
        <v>0.6562</v>
      </c>
      <c r="H48">
        <v>0.6557</v>
      </c>
      <c r="I48">
        <v>0.6553</v>
      </c>
      <c r="J48">
        <v>0.6549</v>
      </c>
      <c r="K48">
        <v>0.6545</v>
      </c>
    </row>
    <row r="49" spans="1:11" ht="12.75">
      <c r="A49">
        <v>86</v>
      </c>
      <c r="B49">
        <v>0.654</v>
      </c>
      <c r="C49">
        <v>0.6536</v>
      </c>
      <c r="D49">
        <v>0.6532</v>
      </c>
      <c r="E49">
        <v>0.6528</v>
      </c>
      <c r="F49">
        <v>0.6523</v>
      </c>
      <c r="G49">
        <v>0.6519</v>
      </c>
      <c r="H49">
        <v>0.6515</v>
      </c>
      <c r="I49">
        <v>0.6511</v>
      </c>
      <c r="J49">
        <v>0.6507</v>
      </c>
      <c r="K49">
        <v>0.6503</v>
      </c>
    </row>
    <row r="50" spans="1:11" ht="12.75">
      <c r="A50">
        <v>87</v>
      </c>
      <c r="B50">
        <v>0.6499</v>
      </c>
      <c r="C50">
        <v>0.6495</v>
      </c>
      <c r="D50">
        <v>0.6491</v>
      </c>
      <c r="E50">
        <v>0.6487</v>
      </c>
      <c r="F50">
        <v>0.6483</v>
      </c>
      <c r="G50">
        <v>0.6479</v>
      </c>
      <c r="H50">
        <v>0.6475</v>
      </c>
      <c r="I50">
        <v>0.6471</v>
      </c>
      <c r="J50">
        <v>0.6467</v>
      </c>
      <c r="K50">
        <v>0.6463</v>
      </c>
    </row>
    <row r="51" spans="1:11" ht="12.75">
      <c r="A51">
        <v>88</v>
      </c>
      <c r="B51">
        <v>0.6459</v>
      </c>
      <c r="C51">
        <v>0.6455</v>
      </c>
      <c r="D51">
        <v>0.6451</v>
      </c>
      <c r="E51">
        <v>0.6447</v>
      </c>
      <c r="F51">
        <v>0.6444</v>
      </c>
      <c r="G51">
        <v>0.644</v>
      </c>
      <c r="H51">
        <v>0.6436</v>
      </c>
      <c r="I51">
        <v>0.6432</v>
      </c>
      <c r="J51">
        <v>0.6428</v>
      </c>
      <c r="K51">
        <v>0.6424</v>
      </c>
    </row>
    <row r="52" spans="1:11" ht="12.75">
      <c r="A52">
        <v>89</v>
      </c>
      <c r="B52">
        <v>0.6421</v>
      </c>
      <c r="C52">
        <v>0.6417</v>
      </c>
      <c r="D52">
        <v>0.6413</v>
      </c>
      <c r="E52">
        <v>0.641</v>
      </c>
      <c r="F52">
        <v>0.6406</v>
      </c>
      <c r="G52">
        <v>0.6402</v>
      </c>
      <c r="H52">
        <v>0.6398</v>
      </c>
      <c r="I52">
        <v>0.6395</v>
      </c>
      <c r="J52">
        <v>0.6391</v>
      </c>
      <c r="K52">
        <v>0.6388</v>
      </c>
    </row>
    <row r="53" spans="1:11" ht="12.75">
      <c r="A53">
        <v>90</v>
      </c>
      <c r="B53">
        <v>0.6384</v>
      </c>
      <c r="C53">
        <v>0.638</v>
      </c>
      <c r="D53">
        <v>0.6377</v>
      </c>
      <c r="E53">
        <v>0.6373</v>
      </c>
      <c r="F53">
        <v>0.637</v>
      </c>
      <c r="G53">
        <v>0.6366</v>
      </c>
      <c r="H53">
        <v>0.6363</v>
      </c>
      <c r="I53">
        <v>0.6359</v>
      </c>
      <c r="J53">
        <v>0.6356</v>
      </c>
      <c r="K53">
        <v>0.6352</v>
      </c>
    </row>
    <row r="54" spans="1:11" ht="12.75">
      <c r="A54">
        <v>91</v>
      </c>
      <c r="B54">
        <v>0.6349</v>
      </c>
      <c r="C54">
        <v>0.6345</v>
      </c>
      <c r="D54">
        <v>0.6342</v>
      </c>
      <c r="E54">
        <v>0.6338</v>
      </c>
      <c r="F54">
        <v>0.6335</v>
      </c>
      <c r="G54">
        <v>0.6331</v>
      </c>
      <c r="H54">
        <v>0.6328</v>
      </c>
      <c r="I54">
        <v>0.6325</v>
      </c>
      <c r="J54">
        <v>0.6321</v>
      </c>
      <c r="K54">
        <v>0.6318</v>
      </c>
    </row>
    <row r="55" spans="1:11" ht="12.75">
      <c r="A55">
        <v>92</v>
      </c>
      <c r="B55">
        <v>0.6315</v>
      </c>
      <c r="C55">
        <v>0.6311</v>
      </c>
      <c r="D55">
        <v>0.6308</v>
      </c>
      <c r="E55">
        <v>0.6305</v>
      </c>
      <c r="F55">
        <v>0.6301</v>
      </c>
      <c r="G55">
        <v>0.6298</v>
      </c>
      <c r="H55">
        <v>0.6295</v>
      </c>
      <c r="I55">
        <v>0.6292</v>
      </c>
      <c r="J55">
        <v>0.6288</v>
      </c>
      <c r="K55">
        <v>0.6285</v>
      </c>
    </row>
    <row r="56" spans="1:11" ht="12.75">
      <c r="A56">
        <v>93</v>
      </c>
      <c r="B56">
        <v>0.6282</v>
      </c>
      <c r="C56">
        <v>0.6279</v>
      </c>
      <c r="D56">
        <v>0.6276</v>
      </c>
      <c r="E56">
        <v>0.6272</v>
      </c>
      <c r="F56">
        <v>0.6269</v>
      </c>
      <c r="G56">
        <v>0.6266</v>
      </c>
      <c r="H56">
        <v>0.6263</v>
      </c>
      <c r="I56">
        <v>0.626</v>
      </c>
      <c r="J56">
        <v>0.6257</v>
      </c>
      <c r="K56">
        <v>0.6254</v>
      </c>
    </row>
    <row r="57" spans="1:11" ht="12.75">
      <c r="A57">
        <v>94</v>
      </c>
      <c r="B57">
        <v>0.625</v>
      </c>
      <c r="C57">
        <v>0.6247</v>
      </c>
      <c r="D57">
        <v>0.6244</v>
      </c>
      <c r="E57">
        <v>0.6241</v>
      </c>
      <c r="F57">
        <v>0.6238</v>
      </c>
      <c r="G57">
        <v>0.6235</v>
      </c>
      <c r="H57">
        <v>0.6232</v>
      </c>
      <c r="I57">
        <v>0.6229</v>
      </c>
      <c r="J57">
        <v>0.6226</v>
      </c>
      <c r="K57">
        <v>0.6223</v>
      </c>
    </row>
    <row r="58" spans="1:11" ht="12.75">
      <c r="A58">
        <v>95</v>
      </c>
      <c r="B58">
        <v>0.622</v>
      </c>
      <c r="C58">
        <v>0.6217</v>
      </c>
      <c r="D58">
        <v>0.6214</v>
      </c>
      <c r="E58">
        <v>0.6211</v>
      </c>
      <c r="F58">
        <v>0.6209</v>
      </c>
      <c r="G58">
        <v>0.6206</v>
      </c>
      <c r="H58">
        <v>0.6203</v>
      </c>
      <c r="I58">
        <v>0.62</v>
      </c>
      <c r="J58">
        <v>0.6197</v>
      </c>
      <c r="K58">
        <v>0.6194</v>
      </c>
    </row>
    <row r="59" spans="1:11" ht="12.75">
      <c r="A59">
        <v>96</v>
      </c>
      <c r="B59">
        <v>0.6191</v>
      </c>
      <c r="C59">
        <v>0.6188</v>
      </c>
      <c r="D59">
        <v>0.6186</v>
      </c>
      <c r="E59">
        <v>0.6183</v>
      </c>
      <c r="F59">
        <v>0.618</v>
      </c>
      <c r="G59">
        <v>0.6177</v>
      </c>
      <c r="H59">
        <v>0.6174</v>
      </c>
      <c r="I59">
        <v>0.6172</v>
      </c>
      <c r="J59">
        <v>0.6169</v>
      </c>
      <c r="K59">
        <v>0.6166</v>
      </c>
    </row>
    <row r="60" spans="1:11" ht="12.75">
      <c r="A60">
        <v>97</v>
      </c>
      <c r="B60">
        <v>0.6163</v>
      </c>
      <c r="C60">
        <v>0.6161</v>
      </c>
      <c r="D60">
        <v>0.6158</v>
      </c>
      <c r="E60">
        <v>0.6155</v>
      </c>
      <c r="F60">
        <v>0.6152</v>
      </c>
      <c r="G60">
        <v>0.615</v>
      </c>
      <c r="H60">
        <v>0.6147</v>
      </c>
      <c r="I60">
        <v>0.6144</v>
      </c>
      <c r="J60">
        <v>0.6142</v>
      </c>
      <c r="K60">
        <v>0.6139</v>
      </c>
    </row>
    <row r="61" spans="1:11" ht="12.75">
      <c r="A61">
        <v>98</v>
      </c>
      <c r="B61">
        <v>0.6136</v>
      </c>
      <c r="C61">
        <v>0.6134</v>
      </c>
      <c r="D61">
        <v>0.6131</v>
      </c>
      <c r="E61">
        <v>0.6129</v>
      </c>
      <c r="F61">
        <v>0.6126</v>
      </c>
      <c r="G61">
        <v>0.6123</v>
      </c>
      <c r="H61">
        <v>0.6121</v>
      </c>
      <c r="I61">
        <v>0.6118</v>
      </c>
      <c r="J61">
        <v>0.6116</v>
      </c>
      <c r="K61">
        <v>0.6113</v>
      </c>
    </row>
    <row r="62" spans="1:11" ht="12.75">
      <c r="A62">
        <v>99</v>
      </c>
      <c r="B62">
        <v>0.6111</v>
      </c>
      <c r="C62">
        <v>0.6108</v>
      </c>
      <c r="D62">
        <v>0.6106</v>
      </c>
      <c r="E62">
        <v>0.6103</v>
      </c>
      <c r="F62">
        <v>0.6101</v>
      </c>
      <c r="G62">
        <v>0.6098</v>
      </c>
      <c r="H62">
        <v>0.6096</v>
      </c>
      <c r="I62">
        <v>0.6093</v>
      </c>
      <c r="J62">
        <v>0.6091</v>
      </c>
      <c r="K62">
        <v>0.6088</v>
      </c>
    </row>
    <row r="63" spans="1:11" ht="12.75">
      <c r="A63">
        <v>100</v>
      </c>
      <c r="B63">
        <v>0.6086</v>
      </c>
      <c r="C63">
        <v>0.6083</v>
      </c>
      <c r="D63">
        <v>0.6081</v>
      </c>
      <c r="E63">
        <v>0.6079</v>
      </c>
      <c r="F63">
        <v>0.6076</v>
      </c>
      <c r="G63">
        <v>0.6074</v>
      </c>
      <c r="H63">
        <v>0.6071</v>
      </c>
      <c r="I63">
        <v>0.6069</v>
      </c>
      <c r="J63">
        <v>0.6067</v>
      </c>
      <c r="K63">
        <v>0.6064</v>
      </c>
    </row>
    <row r="64" spans="1:11" ht="12.75">
      <c r="A64">
        <v>101</v>
      </c>
      <c r="B64">
        <v>0.6062</v>
      </c>
      <c r="C64">
        <v>0.606</v>
      </c>
      <c r="D64">
        <v>0.6057</v>
      </c>
      <c r="E64">
        <v>0.6055</v>
      </c>
      <c r="F64">
        <v>0.6053</v>
      </c>
      <c r="G64">
        <v>0.605</v>
      </c>
      <c r="H64">
        <v>0.6048</v>
      </c>
      <c r="I64">
        <v>0.6046</v>
      </c>
      <c r="J64">
        <v>0.6044</v>
      </c>
      <c r="K64">
        <v>0.6041</v>
      </c>
    </row>
    <row r="65" spans="1:11" ht="12.75">
      <c r="A65">
        <v>102</v>
      </c>
      <c r="B65">
        <v>0.6039</v>
      </c>
      <c r="C65">
        <v>0.6037</v>
      </c>
      <c r="D65">
        <v>0.6035</v>
      </c>
      <c r="E65">
        <v>0.6032</v>
      </c>
      <c r="F65">
        <v>0.603</v>
      </c>
      <c r="G65">
        <v>0.6028</v>
      </c>
      <c r="H65">
        <v>0.6026</v>
      </c>
      <c r="I65">
        <v>0.6024</v>
      </c>
      <c r="J65">
        <v>0.6021</v>
      </c>
      <c r="K65">
        <v>0.6019</v>
      </c>
    </row>
    <row r="66" spans="1:11" ht="12.75">
      <c r="A66">
        <v>103</v>
      </c>
      <c r="B66">
        <v>0.6017</v>
      </c>
      <c r="C66">
        <v>0.6015</v>
      </c>
      <c r="D66">
        <v>0.6013</v>
      </c>
      <c r="E66">
        <v>0.6011</v>
      </c>
      <c r="F66">
        <v>0.6009</v>
      </c>
      <c r="G66">
        <v>0.6006</v>
      </c>
      <c r="H66">
        <v>0.6004</v>
      </c>
      <c r="I66">
        <v>0.6002</v>
      </c>
      <c r="J66">
        <v>0.6</v>
      </c>
      <c r="K66">
        <v>0.5998</v>
      </c>
    </row>
    <row r="67" spans="1:11" ht="12.75">
      <c r="A67">
        <v>104</v>
      </c>
      <c r="B67">
        <v>0.5996</v>
      </c>
      <c r="C67">
        <v>0.5994</v>
      </c>
      <c r="D67">
        <v>0.5992</v>
      </c>
      <c r="E67">
        <v>0.599</v>
      </c>
      <c r="F67">
        <v>0.5988</v>
      </c>
      <c r="G67">
        <v>0.5986</v>
      </c>
      <c r="H67">
        <v>0.5984</v>
      </c>
      <c r="I67">
        <v>0.5982</v>
      </c>
      <c r="J67">
        <v>0.598</v>
      </c>
      <c r="K67">
        <v>0.5978</v>
      </c>
    </row>
    <row r="68" spans="1:11" ht="12.75">
      <c r="A68">
        <v>105</v>
      </c>
      <c r="B68">
        <v>0.5976</v>
      </c>
      <c r="C68">
        <v>0.5974</v>
      </c>
      <c r="D68">
        <v>0.5972</v>
      </c>
      <c r="E68">
        <v>0.597</v>
      </c>
      <c r="F68">
        <v>0.5968</v>
      </c>
      <c r="G68">
        <v>0.5966</v>
      </c>
      <c r="H68">
        <v>0.5964</v>
      </c>
      <c r="I68">
        <v>0.5962</v>
      </c>
      <c r="J68">
        <v>0.596</v>
      </c>
      <c r="K68">
        <v>0.5958</v>
      </c>
    </row>
    <row r="69" spans="1:11" ht="12.75">
      <c r="A69">
        <v>106</v>
      </c>
      <c r="B69">
        <v>0.5956</v>
      </c>
      <c r="C69">
        <v>0.5954</v>
      </c>
      <c r="D69">
        <v>0.5952</v>
      </c>
      <c r="E69">
        <v>0.595</v>
      </c>
      <c r="F69">
        <v>0.5948</v>
      </c>
      <c r="G69">
        <v>0.5946</v>
      </c>
      <c r="H69">
        <v>0.5945</v>
      </c>
      <c r="I69">
        <v>0.5943</v>
      </c>
      <c r="J69">
        <v>0.5941</v>
      </c>
      <c r="K69">
        <v>0.5939</v>
      </c>
    </row>
    <row r="70" spans="1:11" ht="12.75">
      <c r="A70">
        <v>107</v>
      </c>
      <c r="B70">
        <v>0.5937</v>
      </c>
      <c r="C70">
        <v>0.5935</v>
      </c>
      <c r="D70">
        <v>0.5933</v>
      </c>
      <c r="E70">
        <v>0.5932</v>
      </c>
      <c r="F70">
        <v>0.593</v>
      </c>
      <c r="G70">
        <v>0.5928</v>
      </c>
      <c r="H70">
        <v>0.5926</v>
      </c>
      <c r="I70">
        <v>0.5924</v>
      </c>
      <c r="J70">
        <v>0.5923</v>
      </c>
      <c r="K70">
        <v>0.5921</v>
      </c>
    </row>
    <row r="71" spans="1:11" ht="12.75">
      <c r="A71">
        <v>108</v>
      </c>
      <c r="B71">
        <v>0.5919</v>
      </c>
      <c r="C71">
        <v>0.5917</v>
      </c>
      <c r="D71">
        <v>0.5916</v>
      </c>
      <c r="E71">
        <v>0.5914</v>
      </c>
      <c r="F71">
        <v>0.5912</v>
      </c>
      <c r="G71">
        <v>0.591</v>
      </c>
      <c r="H71">
        <v>0.5909</v>
      </c>
      <c r="I71">
        <v>0.5907</v>
      </c>
      <c r="J71">
        <v>0.5905</v>
      </c>
      <c r="K71">
        <v>0.5903</v>
      </c>
    </row>
    <row r="72" spans="1:11" ht="12.75">
      <c r="A72">
        <v>109</v>
      </c>
      <c r="B72">
        <v>0.5902</v>
      </c>
      <c r="C72">
        <v>0.59</v>
      </c>
      <c r="D72">
        <v>0.5898</v>
      </c>
      <c r="E72">
        <v>0.5897</v>
      </c>
      <c r="F72">
        <v>0.5895</v>
      </c>
      <c r="G72">
        <v>0.5893</v>
      </c>
      <c r="H72">
        <v>0.5892</v>
      </c>
      <c r="I72">
        <v>0.589</v>
      </c>
      <c r="J72">
        <v>0.5888</v>
      </c>
      <c r="K72">
        <v>0.5887</v>
      </c>
    </row>
    <row r="73" spans="1:11" ht="12.75">
      <c r="A73">
        <v>110</v>
      </c>
      <c r="B73">
        <v>0.5885</v>
      </c>
      <c r="C73">
        <v>0.5883</v>
      </c>
      <c r="D73">
        <v>0.5882</v>
      </c>
      <c r="E73">
        <v>0.588</v>
      </c>
      <c r="F73">
        <v>0.5878</v>
      </c>
      <c r="G73">
        <v>0.5877</v>
      </c>
      <c r="H73">
        <v>0.5875</v>
      </c>
      <c r="I73">
        <v>0.5874</v>
      </c>
      <c r="J73">
        <v>0.5872</v>
      </c>
      <c r="K73">
        <v>0.587</v>
      </c>
    </row>
    <row r="74" spans="1:11" ht="12.75">
      <c r="A74">
        <v>111</v>
      </c>
      <c r="B74">
        <v>0.5869</v>
      </c>
      <c r="C74">
        <v>0.5867</v>
      </c>
      <c r="D74">
        <v>0.5866</v>
      </c>
      <c r="E74">
        <v>0.5864</v>
      </c>
      <c r="F74">
        <v>0.5863</v>
      </c>
      <c r="G74">
        <v>0.5861</v>
      </c>
      <c r="H74">
        <v>0.586</v>
      </c>
      <c r="I74">
        <v>0.5858</v>
      </c>
      <c r="J74">
        <v>0.5856</v>
      </c>
      <c r="K74">
        <v>0.5855</v>
      </c>
    </row>
    <row r="75" spans="1:11" ht="12.75">
      <c r="A75">
        <v>112</v>
      </c>
      <c r="B75">
        <v>0.5853</v>
      </c>
      <c r="C75">
        <v>0.5852</v>
      </c>
      <c r="D75">
        <v>0.585</v>
      </c>
      <c r="E75">
        <v>0.5849</v>
      </c>
      <c r="F75">
        <v>0.5847</v>
      </c>
      <c r="G75">
        <v>0.5846</v>
      </c>
      <c r="H75">
        <v>0.5844</v>
      </c>
      <c r="I75">
        <v>0.5843</v>
      </c>
      <c r="J75">
        <v>0.5841</v>
      </c>
      <c r="K75">
        <v>0.584</v>
      </c>
    </row>
    <row r="76" spans="1:11" ht="12.75">
      <c r="A76">
        <v>113</v>
      </c>
      <c r="B76">
        <v>0.5839</v>
      </c>
      <c r="C76">
        <v>0.5837</v>
      </c>
      <c r="D76">
        <v>0.5836</v>
      </c>
      <c r="E76">
        <v>0.5834</v>
      </c>
      <c r="F76">
        <v>0.5833</v>
      </c>
      <c r="G76">
        <v>0.5831</v>
      </c>
      <c r="H76">
        <v>0.583</v>
      </c>
      <c r="I76">
        <v>0.5828</v>
      </c>
      <c r="J76">
        <v>0.5827</v>
      </c>
      <c r="K76">
        <v>0.5826</v>
      </c>
    </row>
    <row r="77" spans="1:11" ht="12.75">
      <c r="A77">
        <v>114</v>
      </c>
      <c r="B77">
        <v>0.5824</v>
      </c>
      <c r="C77">
        <v>0.5823</v>
      </c>
      <c r="D77">
        <v>0.5821</v>
      </c>
      <c r="E77">
        <v>0.582</v>
      </c>
      <c r="F77">
        <v>0.5819</v>
      </c>
      <c r="G77">
        <v>0.5817</v>
      </c>
      <c r="H77">
        <v>0.5816</v>
      </c>
      <c r="I77">
        <v>0.5815</v>
      </c>
      <c r="J77">
        <v>0.5813</v>
      </c>
      <c r="K77">
        <v>0.5812</v>
      </c>
    </row>
    <row r="78" spans="1:11" ht="12.75">
      <c r="A78">
        <v>115</v>
      </c>
      <c r="B78">
        <v>0.5811</v>
      </c>
      <c r="C78">
        <v>0.5809</v>
      </c>
      <c r="D78">
        <v>0.5808</v>
      </c>
      <c r="E78">
        <v>0.5806</v>
      </c>
      <c r="F78">
        <v>0.5805</v>
      </c>
      <c r="G78">
        <v>0.5804</v>
      </c>
      <c r="H78">
        <v>0.5803</v>
      </c>
      <c r="I78">
        <v>0.5801</v>
      </c>
      <c r="J78">
        <v>0.58</v>
      </c>
      <c r="K78">
        <v>0.5799</v>
      </c>
    </row>
    <row r="79" spans="1:11" ht="12.75">
      <c r="A79">
        <v>116</v>
      </c>
      <c r="B79">
        <v>0.5797</v>
      </c>
      <c r="C79">
        <v>0.5796</v>
      </c>
      <c r="D79">
        <v>0.5795</v>
      </c>
      <c r="E79">
        <v>0.5793</v>
      </c>
      <c r="F79">
        <v>0.5792</v>
      </c>
      <c r="G79">
        <v>0.5791</v>
      </c>
      <c r="H79">
        <v>0.579</v>
      </c>
      <c r="I79">
        <v>0.5788</v>
      </c>
      <c r="J79">
        <v>0.5787</v>
      </c>
      <c r="K79">
        <v>0.5786</v>
      </c>
    </row>
    <row r="80" spans="1:11" ht="12.75">
      <c r="A80">
        <v>117</v>
      </c>
      <c r="B80">
        <v>0.5785</v>
      </c>
      <c r="C80">
        <v>0.5783</v>
      </c>
      <c r="D80">
        <v>0.5782</v>
      </c>
      <c r="E80">
        <v>0.5781</v>
      </c>
      <c r="F80">
        <v>0.578</v>
      </c>
      <c r="G80">
        <v>0.5778</v>
      </c>
      <c r="H80">
        <v>0.5777</v>
      </c>
      <c r="I80">
        <v>0.5776</v>
      </c>
      <c r="J80">
        <v>0.5775</v>
      </c>
      <c r="K80">
        <v>0.5774</v>
      </c>
    </row>
    <row r="81" spans="1:11" ht="12.75">
      <c r="A81">
        <v>118</v>
      </c>
      <c r="B81">
        <v>0.5772</v>
      </c>
      <c r="C81">
        <v>0.5771</v>
      </c>
      <c r="D81">
        <v>0.577</v>
      </c>
      <c r="E81">
        <v>0.5769</v>
      </c>
      <c r="F81">
        <v>0.5768</v>
      </c>
      <c r="G81">
        <v>0.5766</v>
      </c>
      <c r="H81">
        <v>0.5765</v>
      </c>
      <c r="I81">
        <v>0.5764</v>
      </c>
      <c r="J81">
        <v>0.5763</v>
      </c>
      <c r="K81">
        <v>0.5762</v>
      </c>
    </row>
    <row r="82" spans="1:11" ht="12.75">
      <c r="A82">
        <v>119</v>
      </c>
      <c r="B82">
        <v>0.5761</v>
      </c>
      <c r="C82">
        <v>0.5759</v>
      </c>
      <c r="D82">
        <v>0.5758</v>
      </c>
      <c r="E82">
        <v>0.5757</v>
      </c>
      <c r="F82">
        <v>0.5756</v>
      </c>
      <c r="G82">
        <v>0.5755</v>
      </c>
      <c r="H82">
        <v>0.5754</v>
      </c>
      <c r="I82">
        <v>0.5753</v>
      </c>
      <c r="J82">
        <v>0.5751</v>
      </c>
      <c r="K82">
        <v>0.575</v>
      </c>
    </row>
    <row r="83" spans="1:11" ht="12.75">
      <c r="A83">
        <v>120</v>
      </c>
      <c r="B83">
        <v>0.5749</v>
      </c>
      <c r="C83">
        <v>0.5748</v>
      </c>
      <c r="D83">
        <v>0.5747</v>
      </c>
      <c r="E83">
        <v>0.5746</v>
      </c>
      <c r="F83">
        <v>0.5745</v>
      </c>
      <c r="G83">
        <v>0.5744</v>
      </c>
      <c r="H83">
        <v>0.5743</v>
      </c>
      <c r="I83">
        <v>0.5742</v>
      </c>
      <c r="J83">
        <v>0.574</v>
      </c>
      <c r="K83">
        <v>0.5739</v>
      </c>
    </row>
    <row r="84" spans="1:11" ht="12.75">
      <c r="A84">
        <v>121</v>
      </c>
      <c r="B84">
        <v>0.5738</v>
      </c>
      <c r="C84">
        <v>0.5737</v>
      </c>
      <c r="D84">
        <v>0.5736</v>
      </c>
      <c r="E84">
        <v>0.5735</v>
      </c>
      <c r="F84">
        <v>0.5734</v>
      </c>
      <c r="G84">
        <v>0.5733</v>
      </c>
      <c r="H84">
        <v>0.5732</v>
      </c>
      <c r="I84">
        <v>0.5731</v>
      </c>
      <c r="J84">
        <v>0.573</v>
      </c>
      <c r="K84">
        <v>0.5729</v>
      </c>
    </row>
    <row r="85" spans="1:11" ht="12.75">
      <c r="A85">
        <v>122</v>
      </c>
      <c r="B85">
        <v>0.5728</v>
      </c>
      <c r="C85">
        <v>0.5727</v>
      </c>
      <c r="D85">
        <v>0.5726</v>
      </c>
      <c r="E85">
        <v>0.5725</v>
      </c>
      <c r="F85">
        <v>0.5724</v>
      </c>
      <c r="G85">
        <v>0.5723</v>
      </c>
      <c r="H85">
        <v>0.5722</v>
      </c>
      <c r="I85">
        <v>0.5721</v>
      </c>
      <c r="J85">
        <v>0.572</v>
      </c>
      <c r="K85">
        <v>0.5719</v>
      </c>
    </row>
    <row r="86" spans="1:11" ht="12.75">
      <c r="A86">
        <v>123</v>
      </c>
      <c r="B86">
        <v>0.5718</v>
      </c>
      <c r="C86">
        <v>0.5717</v>
      </c>
      <c r="D86">
        <v>0.5716</v>
      </c>
      <c r="E86">
        <v>0.5715</v>
      </c>
      <c r="F86">
        <v>0.5714</v>
      </c>
      <c r="G86">
        <v>0.5713</v>
      </c>
      <c r="H86">
        <v>0.5712</v>
      </c>
      <c r="I86">
        <v>0.5711</v>
      </c>
      <c r="J86">
        <v>0.571</v>
      </c>
      <c r="K86">
        <v>0.5709</v>
      </c>
    </row>
    <row r="87" spans="1:11" ht="12.75">
      <c r="A87">
        <v>124</v>
      </c>
      <c r="B87">
        <v>0.5708</v>
      </c>
      <c r="C87">
        <v>0.5707</v>
      </c>
      <c r="D87">
        <v>0.5706</v>
      </c>
      <c r="E87">
        <v>0.5705</v>
      </c>
      <c r="F87">
        <v>0.5704</v>
      </c>
      <c r="G87">
        <v>0.5703</v>
      </c>
      <c r="H87">
        <v>0.5702</v>
      </c>
      <c r="I87">
        <v>0.5701</v>
      </c>
      <c r="J87">
        <v>0.57</v>
      </c>
      <c r="K87">
        <v>0.5699</v>
      </c>
    </row>
    <row r="88" spans="1:11" ht="12.75">
      <c r="A88">
        <v>125</v>
      </c>
      <c r="B88">
        <v>0.5698</v>
      </c>
      <c r="C88">
        <v>0.5698</v>
      </c>
      <c r="D88">
        <v>0.5697</v>
      </c>
      <c r="E88">
        <v>0.5696</v>
      </c>
      <c r="F88">
        <v>0.5695</v>
      </c>
      <c r="G88">
        <v>0.5694</v>
      </c>
      <c r="H88">
        <v>0.5693</v>
      </c>
      <c r="I88">
        <v>0.5692</v>
      </c>
      <c r="J88">
        <v>0.5691</v>
      </c>
      <c r="K88">
        <v>0.569</v>
      </c>
    </row>
    <row r="89" spans="1:11" ht="12.75">
      <c r="A89">
        <v>126</v>
      </c>
      <c r="B89">
        <v>0.5689</v>
      </c>
      <c r="C89">
        <v>0.5688</v>
      </c>
      <c r="D89">
        <v>0.5688</v>
      </c>
      <c r="E89">
        <v>0.5687</v>
      </c>
      <c r="F89">
        <v>0.5686</v>
      </c>
      <c r="G89">
        <v>0.5685</v>
      </c>
      <c r="H89">
        <v>0.5684</v>
      </c>
      <c r="I89">
        <v>0.5683</v>
      </c>
      <c r="J89">
        <v>0.5682</v>
      </c>
      <c r="K89">
        <v>0.5681</v>
      </c>
    </row>
    <row r="90" spans="1:11" ht="12.75">
      <c r="A90">
        <v>127</v>
      </c>
      <c r="B90">
        <v>0.5681</v>
      </c>
      <c r="C90">
        <v>0.568</v>
      </c>
      <c r="D90">
        <v>0.5679</v>
      </c>
      <c r="E90">
        <v>0.5678</v>
      </c>
      <c r="F90">
        <v>0.5677</v>
      </c>
      <c r="G90">
        <v>0.5676</v>
      </c>
      <c r="H90">
        <v>0.5675</v>
      </c>
      <c r="I90">
        <v>0.5675</v>
      </c>
      <c r="J90">
        <v>0.5674</v>
      </c>
      <c r="K90">
        <v>0.5673</v>
      </c>
    </row>
    <row r="91" spans="1:11" ht="12.75">
      <c r="A91">
        <v>128</v>
      </c>
      <c r="B91">
        <v>0.5672</v>
      </c>
      <c r="C91">
        <v>0.5671</v>
      </c>
      <c r="D91">
        <v>0.567</v>
      </c>
      <c r="E91">
        <v>0.567</v>
      </c>
      <c r="F91">
        <v>0.5669</v>
      </c>
      <c r="G91">
        <v>0.5668</v>
      </c>
      <c r="H91">
        <v>0.5667</v>
      </c>
      <c r="I91">
        <v>0.5666</v>
      </c>
      <c r="J91">
        <v>0.5665</v>
      </c>
      <c r="K91">
        <v>0.5665</v>
      </c>
    </row>
    <row r="92" spans="1:11" ht="12.75">
      <c r="A92">
        <v>129</v>
      </c>
      <c r="B92">
        <v>0.5664</v>
      </c>
      <c r="C92">
        <v>0.5663</v>
      </c>
      <c r="D92">
        <v>0.5662</v>
      </c>
      <c r="E92">
        <v>0.5661</v>
      </c>
      <c r="F92">
        <v>0.5661</v>
      </c>
      <c r="G92">
        <v>0.566</v>
      </c>
      <c r="H92">
        <v>0.5659</v>
      </c>
      <c r="I92">
        <v>0.5658</v>
      </c>
      <c r="J92">
        <v>0.5658</v>
      </c>
      <c r="K92">
        <v>0.5657</v>
      </c>
    </row>
    <row r="93" spans="1:11" ht="12.75">
      <c r="A93">
        <v>130</v>
      </c>
      <c r="B93">
        <v>0.5656</v>
      </c>
      <c r="C93">
        <v>0.5655</v>
      </c>
      <c r="D93">
        <v>0.5654</v>
      </c>
      <c r="E93">
        <v>0.5654</v>
      </c>
      <c r="F93">
        <v>0.5653</v>
      </c>
      <c r="G93">
        <v>0.5652</v>
      </c>
      <c r="H93">
        <v>0.5651</v>
      </c>
      <c r="I93">
        <v>0.5651</v>
      </c>
      <c r="J93">
        <v>0.565</v>
      </c>
      <c r="K93">
        <v>0.5649</v>
      </c>
    </row>
    <row r="94" spans="1:11" ht="12.75">
      <c r="A94">
        <v>131</v>
      </c>
      <c r="B94">
        <v>0.5648</v>
      </c>
      <c r="C94">
        <v>0.5647</v>
      </c>
      <c r="D94">
        <v>0.5647</v>
      </c>
      <c r="E94">
        <v>0.5646</v>
      </c>
      <c r="F94">
        <v>0.5645</v>
      </c>
      <c r="G94">
        <v>0.5644</v>
      </c>
      <c r="H94">
        <v>0.5644</v>
      </c>
      <c r="I94">
        <v>0.5643</v>
      </c>
      <c r="J94">
        <v>0.5642</v>
      </c>
      <c r="K94">
        <v>0.5642</v>
      </c>
    </row>
    <row r="95" spans="1:11" ht="12.75">
      <c r="A95">
        <v>132</v>
      </c>
      <c r="B95">
        <v>0.5641</v>
      </c>
      <c r="C95">
        <v>0.564</v>
      </c>
      <c r="D95">
        <v>0.5639</v>
      </c>
      <c r="E95">
        <v>0.5639</v>
      </c>
      <c r="F95">
        <v>0.5638</v>
      </c>
      <c r="G95">
        <v>0.5637</v>
      </c>
      <c r="H95">
        <v>0.5636</v>
      </c>
      <c r="I95">
        <v>0.5636</v>
      </c>
      <c r="J95">
        <v>0.5635</v>
      </c>
      <c r="K95">
        <v>0.5634</v>
      </c>
    </row>
    <row r="96" spans="1:11" ht="12.75">
      <c r="A96">
        <v>133</v>
      </c>
      <c r="B96">
        <v>0.5634</v>
      </c>
      <c r="C96">
        <v>0.5633</v>
      </c>
      <c r="D96">
        <v>0.5632</v>
      </c>
      <c r="E96">
        <v>0.5631</v>
      </c>
      <c r="F96">
        <v>0.5631</v>
      </c>
      <c r="G96">
        <v>0.563</v>
      </c>
      <c r="H96">
        <v>0.5629</v>
      </c>
      <c r="I96">
        <v>0.5629</v>
      </c>
      <c r="J96">
        <v>0.5628</v>
      </c>
      <c r="K96">
        <v>0.5627</v>
      </c>
    </row>
    <row r="97" spans="1:11" ht="12.75">
      <c r="A97">
        <v>134</v>
      </c>
      <c r="B97">
        <v>0.5627</v>
      </c>
      <c r="C97">
        <v>0.5626</v>
      </c>
      <c r="D97">
        <v>0.5625</v>
      </c>
      <c r="E97">
        <v>0.5624</v>
      </c>
      <c r="F97">
        <v>0.5624</v>
      </c>
      <c r="G97">
        <v>0.5623</v>
      </c>
      <c r="H97">
        <v>0.5622</v>
      </c>
      <c r="I97">
        <v>0.5622</v>
      </c>
      <c r="J97">
        <v>0.5621</v>
      </c>
      <c r="K97">
        <v>0.562</v>
      </c>
    </row>
    <row r="98" spans="1:11" ht="12.75">
      <c r="A98">
        <v>135</v>
      </c>
      <c r="B98">
        <v>0.562</v>
      </c>
      <c r="C98">
        <v>0.5619</v>
      </c>
      <c r="D98">
        <v>0.5618</v>
      </c>
      <c r="E98">
        <v>0.5618</v>
      </c>
      <c r="F98">
        <v>0.5617</v>
      </c>
      <c r="G98">
        <v>0.5616</v>
      </c>
      <c r="H98">
        <v>0.5616</v>
      </c>
      <c r="I98">
        <v>0.5615</v>
      </c>
      <c r="J98">
        <v>0.5614</v>
      </c>
      <c r="K98">
        <v>0.5614</v>
      </c>
    </row>
    <row r="99" spans="1:11" ht="12.75">
      <c r="A99">
        <v>136</v>
      </c>
      <c r="B99">
        <v>0.5613</v>
      </c>
      <c r="C99">
        <v>0.5612</v>
      </c>
      <c r="D99">
        <v>0.5612</v>
      </c>
      <c r="E99">
        <v>0.5611</v>
      </c>
      <c r="F99">
        <v>0.561</v>
      </c>
      <c r="G99">
        <v>0.561</v>
      </c>
      <c r="H99">
        <v>0.5609</v>
      </c>
      <c r="I99">
        <v>0.5609</v>
      </c>
      <c r="J99">
        <v>0.5608</v>
      </c>
      <c r="K99">
        <v>0.5607</v>
      </c>
    </row>
    <row r="100" spans="1:11" ht="12.75">
      <c r="A100">
        <v>137</v>
      </c>
      <c r="B100">
        <v>0.5607</v>
      </c>
      <c r="C100">
        <v>0.5606</v>
      </c>
      <c r="D100">
        <v>0.5605</v>
      </c>
      <c r="E100">
        <v>0.5605</v>
      </c>
      <c r="F100">
        <v>0.5604</v>
      </c>
      <c r="G100">
        <v>0.5603</v>
      </c>
      <c r="H100">
        <v>0.5603</v>
      </c>
      <c r="I100">
        <v>0.5602</v>
      </c>
      <c r="J100">
        <v>0.5602</v>
      </c>
      <c r="K100">
        <v>0.5601</v>
      </c>
    </row>
    <row r="101" spans="1:11" ht="12.75">
      <c r="A101">
        <v>138</v>
      </c>
      <c r="B101">
        <v>0.56</v>
      </c>
      <c r="C101">
        <v>0.56</v>
      </c>
      <c r="D101">
        <v>0.5599</v>
      </c>
      <c r="E101">
        <v>0.5598</v>
      </c>
      <c r="F101">
        <v>0.5598</v>
      </c>
      <c r="G101">
        <v>0.5597</v>
      </c>
      <c r="H101">
        <v>0.5597</v>
      </c>
      <c r="I101">
        <v>0.5596</v>
      </c>
      <c r="J101">
        <v>0.5595</v>
      </c>
      <c r="K101">
        <v>0.5595</v>
      </c>
    </row>
    <row r="102" spans="1:11" ht="12.75">
      <c r="A102">
        <v>139</v>
      </c>
      <c r="B102">
        <v>0.5594</v>
      </c>
      <c r="C102">
        <v>0.5593</v>
      </c>
      <c r="D102">
        <v>0.5593</v>
      </c>
      <c r="E102">
        <v>0.5592</v>
      </c>
      <c r="F102">
        <v>0.5592</v>
      </c>
      <c r="G102">
        <v>0.5591</v>
      </c>
      <c r="H102">
        <v>0.559</v>
      </c>
      <c r="I102">
        <v>0.559</v>
      </c>
      <c r="J102">
        <v>0.5589</v>
      </c>
      <c r="K102">
        <v>0.5589</v>
      </c>
    </row>
    <row r="103" spans="1:11" ht="12.75">
      <c r="A103">
        <v>140</v>
      </c>
      <c r="B103">
        <v>0.5588</v>
      </c>
      <c r="C103">
        <v>0.5587</v>
      </c>
      <c r="D103">
        <v>0.5587</v>
      </c>
      <c r="E103">
        <v>0.5586</v>
      </c>
      <c r="F103">
        <v>0.5586</v>
      </c>
      <c r="G103">
        <v>0.5585</v>
      </c>
      <c r="H103">
        <v>0.5584</v>
      </c>
      <c r="I103">
        <v>0.5584</v>
      </c>
      <c r="J103">
        <v>0.5583</v>
      </c>
      <c r="K103">
        <v>0.5583</v>
      </c>
    </row>
    <row r="104" spans="1:11" ht="12.75">
      <c r="A104">
        <v>141</v>
      </c>
      <c r="B104">
        <v>0.5582</v>
      </c>
      <c r="C104">
        <v>0.5582</v>
      </c>
      <c r="D104">
        <v>0.5581</v>
      </c>
      <c r="E104">
        <v>0.558</v>
      </c>
      <c r="F104">
        <v>0.558</v>
      </c>
      <c r="G104">
        <v>0.5579</v>
      </c>
      <c r="H104">
        <v>0.5579</v>
      </c>
      <c r="I104">
        <v>0.5578</v>
      </c>
      <c r="J104">
        <v>0.5578</v>
      </c>
      <c r="K104">
        <v>0.5577</v>
      </c>
    </row>
    <row r="105" spans="1:11" ht="12.75">
      <c r="A105">
        <v>142</v>
      </c>
      <c r="B105">
        <v>0.5576</v>
      </c>
      <c r="C105">
        <v>0.5576</v>
      </c>
      <c r="D105">
        <v>0.5575</v>
      </c>
      <c r="E105">
        <v>0.5575</v>
      </c>
      <c r="F105">
        <v>0.5574</v>
      </c>
      <c r="G105">
        <v>0.5573</v>
      </c>
      <c r="H105">
        <v>0.5573</v>
      </c>
      <c r="I105">
        <v>0.5572</v>
      </c>
      <c r="J105">
        <v>0.5572</v>
      </c>
      <c r="K105">
        <v>0.5571</v>
      </c>
    </row>
    <row r="106" spans="1:11" ht="12.75">
      <c r="A106">
        <v>143</v>
      </c>
      <c r="B106">
        <v>0.5571</v>
      </c>
      <c r="C106">
        <v>0.557</v>
      </c>
      <c r="D106">
        <v>0.557</v>
      </c>
      <c r="E106">
        <v>0.5569</v>
      </c>
      <c r="F106">
        <v>0.5568</v>
      </c>
      <c r="G106">
        <v>0.5568</v>
      </c>
      <c r="H106">
        <v>0.5567</v>
      </c>
      <c r="I106">
        <v>0.5567</v>
      </c>
      <c r="J106">
        <v>0.5566</v>
      </c>
      <c r="K106">
        <v>0.5566</v>
      </c>
    </row>
    <row r="107" spans="1:11" ht="12.75">
      <c r="A107">
        <v>144</v>
      </c>
      <c r="B107">
        <v>0.5565</v>
      </c>
      <c r="C107">
        <v>0.5564</v>
      </c>
      <c r="D107">
        <v>0.5564</v>
      </c>
      <c r="E107">
        <v>0.5563</v>
      </c>
      <c r="F107">
        <v>0.5563</v>
      </c>
      <c r="G107">
        <v>0.5562</v>
      </c>
      <c r="H107">
        <v>0.5562</v>
      </c>
      <c r="I107">
        <v>0.5561</v>
      </c>
      <c r="J107">
        <v>0.5561</v>
      </c>
      <c r="K107">
        <v>0.556</v>
      </c>
    </row>
    <row r="108" spans="1:11" ht="12.75">
      <c r="A108">
        <v>145</v>
      </c>
      <c r="B108">
        <v>0.556</v>
      </c>
      <c r="C108">
        <v>0.5559</v>
      </c>
      <c r="D108">
        <v>0.5558</v>
      </c>
      <c r="E108">
        <v>0.5558</v>
      </c>
      <c r="F108">
        <v>0.5557</v>
      </c>
      <c r="G108">
        <v>0.5557</v>
      </c>
      <c r="H108">
        <v>0.5556</v>
      </c>
      <c r="I108">
        <v>0.5556</v>
      </c>
      <c r="J108">
        <v>0.5555</v>
      </c>
      <c r="K108">
        <v>0.5555</v>
      </c>
    </row>
    <row r="109" spans="1:11" ht="12.75">
      <c r="A109">
        <v>146</v>
      </c>
      <c r="B109">
        <v>0.5554</v>
      </c>
      <c r="C109">
        <v>0.5554</v>
      </c>
      <c r="D109">
        <v>0.5553</v>
      </c>
      <c r="E109">
        <v>0.5552</v>
      </c>
      <c r="F109">
        <v>0.5552</v>
      </c>
      <c r="G109">
        <v>0.5551</v>
      </c>
      <c r="H109">
        <v>0.5551</v>
      </c>
      <c r="I109">
        <v>0.555</v>
      </c>
      <c r="J109">
        <v>0.555</v>
      </c>
      <c r="K109">
        <v>0.5549</v>
      </c>
    </row>
    <row r="110" spans="1:11" ht="12.75">
      <c r="A110">
        <v>147</v>
      </c>
      <c r="B110">
        <v>0.5549</v>
      </c>
      <c r="C110">
        <v>0.5548</v>
      </c>
      <c r="D110">
        <v>0.5548</v>
      </c>
      <c r="E110">
        <v>0.5547</v>
      </c>
      <c r="F110">
        <v>0.5547</v>
      </c>
      <c r="G110">
        <v>0.5546</v>
      </c>
      <c r="H110">
        <v>0.5546</v>
      </c>
      <c r="I110">
        <v>0.5545</v>
      </c>
      <c r="J110">
        <v>0.5544</v>
      </c>
      <c r="K110">
        <v>0.5544</v>
      </c>
    </row>
    <row r="111" spans="1:11" ht="12.75">
      <c r="A111">
        <v>148</v>
      </c>
      <c r="B111">
        <v>0.5543</v>
      </c>
      <c r="C111">
        <v>0.5543</v>
      </c>
      <c r="D111">
        <v>0.5542</v>
      </c>
      <c r="E111">
        <v>0.5542</v>
      </c>
      <c r="F111">
        <v>0.5541</v>
      </c>
      <c r="G111">
        <v>0.5541</v>
      </c>
      <c r="H111">
        <v>0.554</v>
      </c>
      <c r="I111">
        <v>0.554</v>
      </c>
      <c r="J111">
        <v>0.5539</v>
      </c>
      <c r="K111">
        <v>0.5539</v>
      </c>
    </row>
    <row r="112" spans="1:11" ht="12.75">
      <c r="A112">
        <v>149</v>
      </c>
      <c r="B112">
        <v>0.5538</v>
      </c>
      <c r="C112">
        <v>0.5538</v>
      </c>
      <c r="D112">
        <v>0.5537</v>
      </c>
      <c r="E112">
        <v>0.5537</v>
      </c>
      <c r="F112">
        <v>0.5536</v>
      </c>
      <c r="G112">
        <v>0.5536</v>
      </c>
      <c r="H112">
        <v>0.5535</v>
      </c>
      <c r="I112">
        <v>0.5535</v>
      </c>
      <c r="J112">
        <v>0.5534</v>
      </c>
      <c r="K112">
        <v>0.5533</v>
      </c>
    </row>
    <row r="113" spans="1:11" ht="12.75">
      <c r="A113">
        <v>150</v>
      </c>
      <c r="B113">
        <v>0.5533</v>
      </c>
      <c r="C113">
        <v>0.5532</v>
      </c>
      <c r="D113">
        <v>0.5532</v>
      </c>
      <c r="E113">
        <v>0.5531</v>
      </c>
      <c r="F113">
        <v>0.5531</v>
      </c>
      <c r="G113">
        <v>0.553</v>
      </c>
      <c r="H113">
        <v>0.553</v>
      </c>
      <c r="I113">
        <v>0.5529</v>
      </c>
      <c r="J113">
        <v>0.5529</v>
      </c>
      <c r="K113">
        <v>0.5528</v>
      </c>
    </row>
    <row r="114" spans="1:11" ht="12.75">
      <c r="A114">
        <v>151</v>
      </c>
      <c r="B114">
        <v>0.5528</v>
      </c>
      <c r="C114">
        <v>0.5527</v>
      </c>
      <c r="D114">
        <v>0.5527</v>
      </c>
      <c r="E114">
        <v>0.5526</v>
      </c>
      <c r="F114">
        <v>0.5526</v>
      </c>
      <c r="G114">
        <v>0.5525</v>
      </c>
      <c r="H114">
        <v>0.5525</v>
      </c>
      <c r="I114">
        <v>0.5524</v>
      </c>
      <c r="J114">
        <v>0.5524</v>
      </c>
      <c r="K114">
        <v>0.5523</v>
      </c>
    </row>
    <row r="115" spans="1:11" ht="12.75">
      <c r="A115">
        <v>152</v>
      </c>
      <c r="B115">
        <v>0.5523</v>
      </c>
      <c r="C115">
        <v>0.5522</v>
      </c>
      <c r="D115">
        <v>0.5522</v>
      </c>
      <c r="E115">
        <v>0.5521</v>
      </c>
      <c r="F115">
        <v>0.5521</v>
      </c>
      <c r="G115">
        <v>0.552</v>
      </c>
      <c r="H115">
        <v>0.552</v>
      </c>
      <c r="I115">
        <v>0.5519</v>
      </c>
      <c r="J115">
        <v>0.5519</v>
      </c>
      <c r="K115">
        <v>0.5518</v>
      </c>
    </row>
    <row r="116" spans="1:11" ht="12.75">
      <c r="A116">
        <v>153</v>
      </c>
      <c r="B116">
        <v>0.5518</v>
      </c>
      <c r="C116">
        <v>0.5517</v>
      </c>
      <c r="D116">
        <v>0.5516</v>
      </c>
      <c r="E116">
        <v>0.5516</v>
      </c>
      <c r="F116">
        <v>0.5515</v>
      </c>
      <c r="G116">
        <v>0.5515</v>
      </c>
      <c r="H116">
        <v>0.5514</v>
      </c>
      <c r="I116">
        <v>0.5514</v>
      </c>
      <c r="J116">
        <v>0.5513</v>
      </c>
      <c r="K116">
        <v>0.5513</v>
      </c>
    </row>
    <row r="117" spans="1:11" ht="12.75">
      <c r="A117">
        <v>154</v>
      </c>
      <c r="B117">
        <v>0.5512</v>
      </c>
      <c r="C117">
        <v>0.5512</v>
      </c>
      <c r="D117">
        <v>0.5511</v>
      </c>
      <c r="E117">
        <v>0.5511</v>
      </c>
      <c r="F117">
        <v>0.551</v>
      </c>
      <c r="G117">
        <v>0.551</v>
      </c>
      <c r="H117">
        <v>0.5509</v>
      </c>
      <c r="I117">
        <v>0.5509</v>
      </c>
      <c r="J117">
        <v>0.5508</v>
      </c>
      <c r="K117">
        <v>0.5508</v>
      </c>
    </row>
    <row r="118" spans="1:11" ht="12.75">
      <c r="A118">
        <v>155</v>
      </c>
      <c r="B118">
        <v>0.5507</v>
      </c>
      <c r="C118">
        <v>0.5507</v>
      </c>
      <c r="D118">
        <v>0.5506</v>
      </c>
      <c r="E118">
        <v>0.5506</v>
      </c>
      <c r="F118">
        <v>0.5505</v>
      </c>
      <c r="G118">
        <v>0.5505</v>
      </c>
      <c r="H118">
        <v>0.5504</v>
      </c>
      <c r="I118">
        <v>0.5504</v>
      </c>
      <c r="J118">
        <v>0.5503</v>
      </c>
      <c r="K118">
        <v>0.5503</v>
      </c>
    </row>
    <row r="119" spans="1:11" ht="12.75">
      <c r="A119">
        <v>156</v>
      </c>
      <c r="B119">
        <v>0.5502</v>
      </c>
      <c r="C119">
        <v>0.5502</v>
      </c>
      <c r="D119">
        <v>0.5501</v>
      </c>
      <c r="E119">
        <v>0.5501</v>
      </c>
      <c r="F119">
        <v>0.55</v>
      </c>
      <c r="G119">
        <v>0.55</v>
      </c>
      <c r="H119">
        <v>0.5499</v>
      </c>
      <c r="I119">
        <v>0.5499</v>
      </c>
      <c r="J119">
        <v>0.5498</v>
      </c>
      <c r="K119">
        <v>0.5498</v>
      </c>
    </row>
    <row r="120" spans="1:11" ht="12.75">
      <c r="A120">
        <v>157</v>
      </c>
      <c r="B120">
        <v>0.5497</v>
      </c>
      <c r="C120">
        <v>0.5497</v>
      </c>
      <c r="D120">
        <v>0.5496</v>
      </c>
      <c r="E120">
        <v>0.5496</v>
      </c>
      <c r="F120">
        <v>0.5495</v>
      </c>
      <c r="G120">
        <v>0.5495</v>
      </c>
      <c r="H120">
        <v>0.5494</v>
      </c>
      <c r="I120">
        <v>0.5494</v>
      </c>
      <c r="J120">
        <v>0.5493</v>
      </c>
      <c r="K120">
        <v>0.5493</v>
      </c>
    </row>
    <row r="121" spans="1:11" ht="12.75">
      <c r="A121">
        <v>158</v>
      </c>
      <c r="B121">
        <v>0.5492</v>
      </c>
      <c r="C121">
        <v>0.5492</v>
      </c>
      <c r="D121">
        <v>0.5491</v>
      </c>
      <c r="E121">
        <v>0.5491</v>
      </c>
      <c r="F121">
        <v>0.549</v>
      </c>
      <c r="G121">
        <v>0.549</v>
      </c>
      <c r="H121">
        <v>0.5489</v>
      </c>
      <c r="I121">
        <v>0.5489</v>
      </c>
      <c r="J121">
        <v>0.5488</v>
      </c>
      <c r="K121">
        <v>0.5488</v>
      </c>
    </row>
    <row r="122" spans="1:11" ht="12.75">
      <c r="A122">
        <v>159</v>
      </c>
      <c r="B122">
        <v>0.5487</v>
      </c>
      <c r="C122">
        <v>0.5487</v>
      </c>
      <c r="D122">
        <v>0.5486</v>
      </c>
      <c r="E122">
        <v>0.5486</v>
      </c>
      <c r="F122">
        <v>0.5485</v>
      </c>
      <c r="G122">
        <v>0.5485</v>
      </c>
      <c r="H122">
        <v>0.5484</v>
      </c>
      <c r="I122">
        <v>0.5484</v>
      </c>
      <c r="J122">
        <v>0.5483</v>
      </c>
      <c r="K122">
        <v>0.5483</v>
      </c>
    </row>
    <row r="123" spans="1:11" ht="12.75">
      <c r="A123">
        <v>160</v>
      </c>
      <c r="B123">
        <v>0.5482</v>
      </c>
      <c r="C123">
        <v>0.5482</v>
      </c>
      <c r="D123">
        <v>0.5481</v>
      </c>
      <c r="E123">
        <v>0.5481</v>
      </c>
      <c r="F123">
        <v>0.548</v>
      </c>
      <c r="G123">
        <v>0.548</v>
      </c>
      <c r="H123">
        <v>0.5479</v>
      </c>
      <c r="I123">
        <v>0.5479</v>
      </c>
      <c r="J123">
        <v>0.5478</v>
      </c>
      <c r="K123">
        <v>0.5478</v>
      </c>
    </row>
    <row r="124" spans="1:11" ht="12.75">
      <c r="A124">
        <v>161</v>
      </c>
      <c r="B124">
        <v>0.5477</v>
      </c>
      <c r="C124">
        <v>0.5477</v>
      </c>
      <c r="D124">
        <v>0.5476</v>
      </c>
      <c r="E124">
        <v>0.5476</v>
      </c>
      <c r="F124">
        <v>0.5475</v>
      </c>
      <c r="G124">
        <v>0.5475</v>
      </c>
      <c r="H124">
        <v>0.5474</v>
      </c>
      <c r="I124">
        <v>0.5474</v>
      </c>
      <c r="J124">
        <v>0.5473</v>
      </c>
      <c r="K124">
        <v>0.5472</v>
      </c>
    </row>
    <row r="125" spans="1:11" ht="12.75">
      <c r="A125">
        <v>162</v>
      </c>
      <c r="B125">
        <v>0.5472</v>
      </c>
      <c r="C125">
        <v>0.5471</v>
      </c>
      <c r="D125">
        <v>0.5471</v>
      </c>
      <c r="E125">
        <v>0.547</v>
      </c>
      <c r="F125">
        <v>0.547</v>
      </c>
      <c r="G125">
        <v>0.5469</v>
      </c>
      <c r="H125">
        <v>0.5469</v>
      </c>
      <c r="I125">
        <v>0.5468</v>
      </c>
      <c r="J125">
        <v>0.5468</v>
      </c>
      <c r="K125">
        <v>0.5467</v>
      </c>
    </row>
    <row r="126" spans="1:11" ht="12.75">
      <c r="A126">
        <v>163</v>
      </c>
      <c r="B126">
        <v>0.5467</v>
      </c>
      <c r="C126">
        <v>0.5466</v>
      </c>
      <c r="D126">
        <v>0.5466</v>
      </c>
      <c r="E126">
        <v>0.5465</v>
      </c>
      <c r="F126">
        <v>0.5465</v>
      </c>
      <c r="G126">
        <v>0.5464</v>
      </c>
      <c r="H126">
        <v>0.5464</v>
      </c>
      <c r="I126">
        <v>0.5463</v>
      </c>
      <c r="J126">
        <v>0.5463</v>
      </c>
      <c r="K126">
        <v>0.5462</v>
      </c>
    </row>
    <row r="127" spans="1:11" ht="12.75">
      <c r="A127">
        <v>164</v>
      </c>
      <c r="B127">
        <v>0.5462</v>
      </c>
      <c r="C127">
        <v>0.5461</v>
      </c>
      <c r="D127">
        <v>0.5461</v>
      </c>
      <c r="E127">
        <v>0.546</v>
      </c>
      <c r="F127">
        <v>0.546</v>
      </c>
      <c r="G127">
        <v>0.5459</v>
      </c>
      <c r="H127">
        <v>0.5459</v>
      </c>
      <c r="I127">
        <v>0.5458</v>
      </c>
      <c r="J127">
        <v>0.5458</v>
      </c>
      <c r="K127">
        <v>0.5457</v>
      </c>
    </row>
    <row r="128" spans="1:11" ht="12.75">
      <c r="A128">
        <v>165</v>
      </c>
      <c r="B128">
        <v>0.5457</v>
      </c>
      <c r="C128">
        <v>0.5456</v>
      </c>
      <c r="D128">
        <v>0.5456</v>
      </c>
      <c r="E128">
        <v>0.5455</v>
      </c>
      <c r="F128">
        <v>0.5455</v>
      </c>
      <c r="G128">
        <v>0.5454</v>
      </c>
      <c r="H128">
        <v>0.5454</v>
      </c>
      <c r="I128">
        <v>0.5453</v>
      </c>
      <c r="J128">
        <v>0.5453</v>
      </c>
      <c r="K128">
        <v>0.5452</v>
      </c>
    </row>
    <row r="129" spans="1:11" ht="12.75">
      <c r="A129">
        <v>166</v>
      </c>
      <c r="B129">
        <v>0.5452</v>
      </c>
      <c r="C129">
        <v>0.5451</v>
      </c>
      <c r="D129">
        <v>0.5451</v>
      </c>
      <c r="E129">
        <v>0.545</v>
      </c>
      <c r="F129">
        <v>0.545</v>
      </c>
      <c r="G129">
        <v>0.5449</v>
      </c>
      <c r="H129">
        <v>0.5449</v>
      </c>
      <c r="I129">
        <v>0.5448</v>
      </c>
      <c r="J129">
        <v>0.5448</v>
      </c>
      <c r="K129">
        <v>0.5447</v>
      </c>
    </row>
    <row r="130" spans="1:11" ht="12.75">
      <c r="A130">
        <v>167</v>
      </c>
      <c r="B130">
        <v>0.5447</v>
      </c>
      <c r="C130">
        <v>0.5446</v>
      </c>
      <c r="D130">
        <v>0.5446</v>
      </c>
      <c r="E130">
        <v>0.5445</v>
      </c>
      <c r="F130">
        <v>0.5445</v>
      </c>
      <c r="G130">
        <v>0.5444</v>
      </c>
      <c r="H130">
        <v>0.5444</v>
      </c>
      <c r="I130">
        <v>0.5443</v>
      </c>
      <c r="J130">
        <v>0.5443</v>
      </c>
      <c r="K130">
        <v>0.5442</v>
      </c>
    </row>
    <row r="131" spans="1:11" ht="12.75">
      <c r="A131">
        <v>168</v>
      </c>
      <c r="B131">
        <v>0.5442</v>
      </c>
      <c r="C131">
        <v>0.5441</v>
      </c>
      <c r="D131">
        <v>0.5441</v>
      </c>
      <c r="E131">
        <v>0.544</v>
      </c>
      <c r="F131">
        <v>0.544</v>
      </c>
      <c r="G131">
        <v>0.5439</v>
      </c>
      <c r="H131">
        <v>0.5439</v>
      </c>
      <c r="I131">
        <v>0.5438</v>
      </c>
      <c r="J131">
        <v>0.5438</v>
      </c>
      <c r="K131">
        <v>0.5437</v>
      </c>
    </row>
    <row r="132" spans="1:11" ht="12.75">
      <c r="A132">
        <v>169</v>
      </c>
      <c r="B132">
        <v>0.5436</v>
      </c>
      <c r="C132">
        <v>0.5436</v>
      </c>
      <c r="D132">
        <v>0.5435</v>
      </c>
      <c r="E132">
        <v>0.5435</v>
      </c>
      <c r="F132">
        <v>0.5434</v>
      </c>
      <c r="G132">
        <v>0.5434</v>
      </c>
      <c r="H132">
        <v>0.5433</v>
      </c>
      <c r="I132">
        <v>0.5433</v>
      </c>
      <c r="J132">
        <v>0.5432</v>
      </c>
      <c r="K132">
        <v>0.5432</v>
      </c>
    </row>
    <row r="133" spans="1:11" ht="12.75">
      <c r="A133">
        <v>170</v>
      </c>
      <c r="B133">
        <v>0.5431</v>
      </c>
      <c r="C133">
        <v>0.5431</v>
      </c>
      <c r="D133">
        <v>0.543</v>
      </c>
      <c r="E133">
        <v>0.543</v>
      </c>
      <c r="F133">
        <v>0.5429</v>
      </c>
      <c r="G133">
        <v>0.5429</v>
      </c>
      <c r="H133">
        <v>0.5428</v>
      </c>
      <c r="I133">
        <v>0.5428</v>
      </c>
      <c r="J133">
        <v>0.5427</v>
      </c>
      <c r="K133">
        <v>0.5427</v>
      </c>
    </row>
    <row r="134" spans="1:11" ht="12.75">
      <c r="A134">
        <v>171</v>
      </c>
      <c r="B134">
        <v>0.5426</v>
      </c>
      <c r="C134">
        <v>0.5426</v>
      </c>
      <c r="D134">
        <v>0.5425</v>
      </c>
      <c r="E134">
        <v>0.5425</v>
      </c>
      <c r="F134">
        <v>0.5424</v>
      </c>
      <c r="G134">
        <v>0.5424</v>
      </c>
      <c r="H134">
        <v>0.5423</v>
      </c>
      <c r="I134">
        <v>0.5423</v>
      </c>
      <c r="J134">
        <v>0.5422</v>
      </c>
      <c r="K134">
        <v>0.5422</v>
      </c>
    </row>
    <row r="135" spans="1:11" ht="12.75">
      <c r="A135">
        <v>172</v>
      </c>
      <c r="B135">
        <v>0.5421</v>
      </c>
      <c r="C135">
        <v>0.5421</v>
      </c>
      <c r="D135">
        <v>0.542</v>
      </c>
      <c r="E135">
        <v>0.542</v>
      </c>
      <c r="F135">
        <v>0.5419</v>
      </c>
      <c r="G135">
        <v>0.5419</v>
      </c>
      <c r="H135">
        <v>0.5418</v>
      </c>
      <c r="I135">
        <v>0.5418</v>
      </c>
      <c r="J135">
        <v>0.5417</v>
      </c>
      <c r="K135">
        <v>0.5417</v>
      </c>
    </row>
    <row r="136" spans="1:11" ht="12.75">
      <c r="A136">
        <v>173</v>
      </c>
      <c r="B136">
        <v>0.5416</v>
      </c>
      <c r="C136">
        <v>0.5416</v>
      </c>
      <c r="D136">
        <v>0.5415</v>
      </c>
      <c r="E136">
        <v>0.5415</v>
      </c>
      <c r="F136">
        <v>0.5414</v>
      </c>
      <c r="G136">
        <v>0.5414</v>
      </c>
      <c r="H136">
        <v>0.5413</v>
      </c>
      <c r="I136">
        <v>0.5413</v>
      </c>
      <c r="J136">
        <v>0.5412</v>
      </c>
      <c r="K136">
        <v>0.5412</v>
      </c>
    </row>
    <row r="137" spans="1:11" ht="12.75">
      <c r="A137">
        <v>174</v>
      </c>
      <c r="B137">
        <v>0.5411</v>
      </c>
      <c r="C137">
        <v>0.5411</v>
      </c>
      <c r="D137">
        <v>0.541</v>
      </c>
      <c r="E137">
        <v>0.541</v>
      </c>
      <c r="F137">
        <v>0.5409</v>
      </c>
      <c r="G137">
        <v>0.5409</v>
      </c>
      <c r="H137">
        <v>0.5408</v>
      </c>
      <c r="I137">
        <v>0.5408</v>
      </c>
      <c r="J137">
        <v>0.5407</v>
      </c>
      <c r="K137">
        <v>0.5407</v>
      </c>
    </row>
    <row r="138" spans="1:11" ht="12.75">
      <c r="A138">
        <v>175</v>
      </c>
      <c r="B138">
        <v>0.5406</v>
      </c>
      <c r="C138">
        <v>0.5406</v>
      </c>
      <c r="D138">
        <v>0.5405</v>
      </c>
      <c r="E138">
        <v>0.5405</v>
      </c>
      <c r="F138">
        <v>0.5404</v>
      </c>
      <c r="G138">
        <v>0.5404</v>
      </c>
      <c r="H138">
        <v>0.5403</v>
      </c>
      <c r="I138">
        <v>0.5403</v>
      </c>
      <c r="J138">
        <v>0.5402</v>
      </c>
      <c r="K138">
        <v>0.5402</v>
      </c>
    </row>
    <row r="139" spans="1:11" ht="12.75">
      <c r="A139">
        <v>176</v>
      </c>
      <c r="B139">
        <v>0.5401</v>
      </c>
      <c r="C139">
        <v>0.5401</v>
      </c>
      <c r="D139">
        <v>0.54</v>
      </c>
      <c r="E139">
        <v>0.54</v>
      </c>
      <c r="F139">
        <v>0.5399</v>
      </c>
      <c r="G139">
        <v>0.5399</v>
      </c>
      <c r="H139">
        <v>0.5398</v>
      </c>
      <c r="I139">
        <v>0.5398</v>
      </c>
      <c r="J139">
        <v>0.5397</v>
      </c>
      <c r="K139">
        <v>0.5397</v>
      </c>
    </row>
    <row r="140" spans="1:11" ht="12.75">
      <c r="A140">
        <v>177</v>
      </c>
      <c r="B140">
        <v>0.5396</v>
      </c>
      <c r="C140">
        <v>0.5396</v>
      </c>
      <c r="D140">
        <v>0.5395</v>
      </c>
      <c r="E140">
        <v>0.5395</v>
      </c>
      <c r="F140">
        <v>0.5394</v>
      </c>
      <c r="G140">
        <v>0.5394</v>
      </c>
      <c r="H140">
        <v>0.5393</v>
      </c>
      <c r="I140">
        <v>0.5393</v>
      </c>
      <c r="J140">
        <v>0.5392</v>
      </c>
      <c r="K140">
        <v>0.5392</v>
      </c>
    </row>
    <row r="141" spans="1:11" ht="12.75">
      <c r="A141">
        <v>178</v>
      </c>
      <c r="B141">
        <v>0.5391</v>
      </c>
      <c r="C141">
        <v>0.5391</v>
      </c>
      <c r="D141">
        <v>0.539</v>
      </c>
      <c r="E141">
        <v>0.539</v>
      </c>
      <c r="F141">
        <v>0.5389</v>
      </c>
      <c r="G141">
        <v>0.5389</v>
      </c>
      <c r="H141">
        <v>0.5388</v>
      </c>
      <c r="I141">
        <v>0.5388</v>
      </c>
      <c r="J141">
        <v>0.5387</v>
      </c>
      <c r="K141">
        <v>0.5387</v>
      </c>
    </row>
    <row r="142" spans="1:11" ht="12.75">
      <c r="A142">
        <v>179</v>
      </c>
      <c r="B142">
        <v>0.5387</v>
      </c>
      <c r="C142">
        <v>0.5386</v>
      </c>
      <c r="D142">
        <v>0.5386</v>
      </c>
      <c r="E142">
        <v>0.5385</v>
      </c>
      <c r="F142">
        <v>0.5385</v>
      </c>
      <c r="G142">
        <v>0.5384</v>
      </c>
      <c r="H142">
        <v>0.5384</v>
      </c>
      <c r="I142">
        <v>0.5383</v>
      </c>
      <c r="J142">
        <v>0.5383</v>
      </c>
      <c r="K142">
        <v>0.5382</v>
      </c>
    </row>
    <row r="143" spans="1:11" ht="12.75">
      <c r="A143">
        <v>180</v>
      </c>
      <c r="B143">
        <v>0.5382</v>
      </c>
      <c r="C143">
        <v>0.5381</v>
      </c>
      <c r="D143">
        <v>0.5381</v>
      </c>
      <c r="E143">
        <v>0.538</v>
      </c>
      <c r="F143">
        <v>0.538</v>
      </c>
      <c r="G143">
        <v>0.5379</v>
      </c>
      <c r="H143">
        <v>0.5379</v>
      </c>
      <c r="I143">
        <v>0.5378</v>
      </c>
      <c r="J143">
        <v>0.5378</v>
      </c>
      <c r="K143">
        <v>0.5377</v>
      </c>
    </row>
    <row r="144" spans="1:11" ht="12.75">
      <c r="A144">
        <v>181</v>
      </c>
      <c r="B144">
        <v>0.5377</v>
      </c>
      <c r="C144">
        <v>0.5377</v>
      </c>
      <c r="D144">
        <v>0.5376</v>
      </c>
      <c r="E144">
        <v>0.5376</v>
      </c>
      <c r="F144">
        <v>0.5375</v>
      </c>
      <c r="G144">
        <v>0.5375</v>
      </c>
      <c r="H144">
        <v>0.5374</v>
      </c>
      <c r="I144">
        <v>0.5374</v>
      </c>
      <c r="J144">
        <v>0.5373</v>
      </c>
      <c r="K144">
        <v>0.5373</v>
      </c>
    </row>
    <row r="145" spans="1:11" ht="12.75">
      <c r="A145">
        <v>182</v>
      </c>
      <c r="B145">
        <v>0.5372</v>
      </c>
      <c r="C145">
        <v>0.5372</v>
      </c>
      <c r="D145">
        <v>0.5371</v>
      </c>
      <c r="E145">
        <v>0.5371</v>
      </c>
      <c r="F145">
        <v>0.5371</v>
      </c>
      <c r="G145">
        <v>0.537</v>
      </c>
      <c r="H145">
        <v>0.537</v>
      </c>
      <c r="I145">
        <v>0.5369</v>
      </c>
      <c r="J145">
        <v>0.5369</v>
      </c>
      <c r="K145">
        <v>0.5368</v>
      </c>
    </row>
    <row r="146" spans="1:11" ht="12.75">
      <c r="A146">
        <v>183</v>
      </c>
      <c r="B146">
        <v>0.5368</v>
      </c>
      <c r="C146">
        <v>0.5367</v>
      </c>
      <c r="D146">
        <v>0.5367</v>
      </c>
      <c r="E146">
        <v>0.5366</v>
      </c>
      <c r="F146">
        <v>0.5366</v>
      </c>
      <c r="G146">
        <v>0.5366</v>
      </c>
      <c r="H146">
        <v>0.5365</v>
      </c>
      <c r="I146">
        <v>0.5365</v>
      </c>
      <c r="J146">
        <v>0.5364</v>
      </c>
      <c r="K146">
        <v>0.5364</v>
      </c>
    </row>
    <row r="147" spans="1:11" ht="12.75">
      <c r="A147">
        <v>184</v>
      </c>
      <c r="B147">
        <v>0.5363</v>
      </c>
      <c r="C147">
        <v>0.5363</v>
      </c>
      <c r="D147">
        <v>0.5362</v>
      </c>
      <c r="E147">
        <v>0.5362</v>
      </c>
      <c r="F147">
        <v>0.5362</v>
      </c>
      <c r="G147">
        <v>0.5361</v>
      </c>
      <c r="H147">
        <v>0.5361</v>
      </c>
      <c r="I147">
        <v>0.536</v>
      </c>
      <c r="J147">
        <v>0.536</v>
      </c>
      <c r="K147">
        <v>0.5359</v>
      </c>
    </row>
    <row r="148" spans="1:11" ht="12.75">
      <c r="A148">
        <v>185</v>
      </c>
      <c r="B148">
        <v>0.5359</v>
      </c>
      <c r="C148">
        <v>0.5359</v>
      </c>
      <c r="D148">
        <v>0.5358</v>
      </c>
      <c r="E148">
        <v>0.5358</v>
      </c>
      <c r="F148">
        <v>0.5357</v>
      </c>
      <c r="G148">
        <v>0.5357</v>
      </c>
      <c r="H148">
        <v>0.5356</v>
      </c>
      <c r="I148">
        <v>0.5356</v>
      </c>
      <c r="J148">
        <v>0.5356</v>
      </c>
      <c r="K148">
        <v>0.5355</v>
      </c>
    </row>
    <row r="149" spans="1:11" ht="12.75">
      <c r="A149">
        <v>186</v>
      </c>
      <c r="B149">
        <v>0.5355</v>
      </c>
      <c r="C149">
        <v>0.5354</v>
      </c>
      <c r="D149">
        <v>0.5354</v>
      </c>
      <c r="E149">
        <v>0.5353</v>
      </c>
      <c r="F149">
        <v>0.5353</v>
      </c>
      <c r="G149">
        <v>0.5353</v>
      </c>
      <c r="H149">
        <v>0.5352</v>
      </c>
      <c r="I149">
        <v>0.5352</v>
      </c>
      <c r="J149">
        <v>0.5351</v>
      </c>
      <c r="K149">
        <v>0.5351</v>
      </c>
    </row>
    <row r="150" spans="1:11" ht="12.75">
      <c r="A150">
        <v>187</v>
      </c>
      <c r="B150">
        <v>0.5351</v>
      </c>
      <c r="C150">
        <v>0.535</v>
      </c>
      <c r="D150">
        <v>0.535</v>
      </c>
      <c r="E150">
        <v>0.5349</v>
      </c>
      <c r="F150">
        <v>0.5349</v>
      </c>
      <c r="G150">
        <v>0.5349</v>
      </c>
      <c r="H150">
        <v>0.5348</v>
      </c>
      <c r="I150">
        <v>0.5348</v>
      </c>
      <c r="J150">
        <v>0.5347</v>
      </c>
      <c r="K150">
        <v>0.5347</v>
      </c>
    </row>
    <row r="151" spans="1:11" ht="12.75">
      <c r="A151">
        <v>188</v>
      </c>
      <c r="B151">
        <v>0.5347</v>
      </c>
      <c r="C151">
        <v>0.5346</v>
      </c>
      <c r="D151">
        <v>0.5346</v>
      </c>
      <c r="E151">
        <v>0.5345</v>
      </c>
      <c r="F151">
        <v>0.5345</v>
      </c>
      <c r="G151">
        <v>0.5345</v>
      </c>
      <c r="H151">
        <v>0.5344</v>
      </c>
      <c r="I151">
        <v>0.5344</v>
      </c>
      <c r="J151">
        <v>0.5344</v>
      </c>
      <c r="K151">
        <v>0.5343</v>
      </c>
    </row>
    <row r="152" spans="1:11" ht="12.75">
      <c r="A152">
        <v>189</v>
      </c>
      <c r="B152">
        <v>0.5343</v>
      </c>
      <c r="C152">
        <v>0.5342</v>
      </c>
      <c r="D152">
        <v>0.5342</v>
      </c>
      <c r="E152">
        <v>0.5342</v>
      </c>
      <c r="F152">
        <v>0.5341</v>
      </c>
      <c r="G152">
        <v>0.5341</v>
      </c>
      <c r="H152">
        <v>0.5341</v>
      </c>
      <c r="I152">
        <v>0.534</v>
      </c>
      <c r="J152">
        <v>0.534</v>
      </c>
      <c r="K152">
        <v>0.534</v>
      </c>
    </row>
    <row r="153" spans="1:11" ht="12.75">
      <c r="A153">
        <v>190</v>
      </c>
      <c r="B153">
        <v>0.5339</v>
      </c>
      <c r="C153">
        <v>0.5339</v>
      </c>
      <c r="D153">
        <v>0.5338</v>
      </c>
      <c r="E153">
        <v>0.5338</v>
      </c>
      <c r="F153">
        <v>0.5338</v>
      </c>
      <c r="G153">
        <v>0.5337</v>
      </c>
      <c r="H153">
        <v>0.5337</v>
      </c>
      <c r="I153">
        <v>0.5337</v>
      </c>
      <c r="J153">
        <v>0.5336</v>
      </c>
      <c r="K153">
        <v>0.5336</v>
      </c>
    </row>
    <row r="154" spans="1:11" ht="12.75">
      <c r="A154">
        <v>191</v>
      </c>
      <c r="B154">
        <v>0.5336</v>
      </c>
      <c r="C154">
        <v>0.5335</v>
      </c>
      <c r="D154">
        <v>0.5335</v>
      </c>
      <c r="E154">
        <v>0.5335</v>
      </c>
      <c r="F154">
        <v>0.5334</v>
      </c>
      <c r="G154">
        <v>0.5334</v>
      </c>
      <c r="H154">
        <v>0.5334</v>
      </c>
      <c r="I154">
        <v>0.5333</v>
      </c>
      <c r="J154">
        <v>0.5333</v>
      </c>
      <c r="K154">
        <v>0.5333</v>
      </c>
    </row>
    <row r="155" spans="1:11" ht="12.75">
      <c r="A155">
        <v>192</v>
      </c>
      <c r="B155">
        <v>0.5332</v>
      </c>
      <c r="C155">
        <v>0.5332</v>
      </c>
      <c r="D155">
        <v>0.5332</v>
      </c>
      <c r="E155">
        <v>0.5332</v>
      </c>
      <c r="F155">
        <v>0.5331</v>
      </c>
      <c r="G155">
        <v>0.5331</v>
      </c>
      <c r="H155">
        <v>0.5331</v>
      </c>
      <c r="I155">
        <v>0.533</v>
      </c>
      <c r="J155">
        <v>0.533</v>
      </c>
      <c r="K155">
        <v>0.533</v>
      </c>
    </row>
    <row r="156" spans="1:11" ht="12.75">
      <c r="A156">
        <v>193</v>
      </c>
      <c r="B156">
        <v>0.5329</v>
      </c>
      <c r="C156">
        <v>0.5329</v>
      </c>
      <c r="D156">
        <v>0.5329</v>
      </c>
      <c r="E156">
        <v>0.5329</v>
      </c>
      <c r="F156">
        <v>0.5328</v>
      </c>
      <c r="G156">
        <v>0.5328</v>
      </c>
      <c r="H156">
        <v>0.5328</v>
      </c>
      <c r="I156">
        <v>0.5327</v>
      </c>
      <c r="J156">
        <v>0.5327</v>
      </c>
      <c r="K156">
        <v>0.5327</v>
      </c>
    </row>
    <row r="157" spans="1:11" ht="12.75">
      <c r="A157">
        <v>194</v>
      </c>
      <c r="B157">
        <v>0.5327</v>
      </c>
      <c r="C157">
        <v>0.5326</v>
      </c>
      <c r="D157">
        <v>0.5326</v>
      </c>
      <c r="E157">
        <v>0.5326</v>
      </c>
      <c r="F157">
        <v>0.5326</v>
      </c>
      <c r="G157">
        <v>0.5325</v>
      </c>
      <c r="H157">
        <v>0.5325</v>
      </c>
      <c r="I157">
        <v>0.5325</v>
      </c>
      <c r="J157">
        <v>0.5325</v>
      </c>
      <c r="K157">
        <v>0.5324</v>
      </c>
    </row>
    <row r="158" spans="1:11" ht="12.75">
      <c r="A158">
        <v>195</v>
      </c>
      <c r="B158">
        <v>0.5324</v>
      </c>
      <c r="C158">
        <v>0.5324</v>
      </c>
      <c r="D158">
        <v>0.5324</v>
      </c>
      <c r="E158">
        <v>0.5323</v>
      </c>
      <c r="F158">
        <v>0.5323</v>
      </c>
      <c r="G158">
        <v>0.5323</v>
      </c>
      <c r="H158">
        <v>0.5323</v>
      </c>
      <c r="I158">
        <v>0.5322</v>
      </c>
      <c r="J158">
        <v>0.5322</v>
      </c>
      <c r="K158">
        <v>0.5322</v>
      </c>
    </row>
    <row r="159" spans="1:11" ht="12.75">
      <c r="A159">
        <v>196</v>
      </c>
      <c r="B159">
        <v>0.5322</v>
      </c>
      <c r="C159">
        <v>0.5322</v>
      </c>
      <c r="D159">
        <v>0.5321</v>
      </c>
      <c r="E159">
        <v>0.5321</v>
      </c>
      <c r="F159">
        <v>0.5321</v>
      </c>
      <c r="G159">
        <v>0.5321</v>
      </c>
      <c r="H159">
        <v>0.5321</v>
      </c>
      <c r="I159">
        <v>0.532</v>
      </c>
      <c r="J159">
        <v>0.532</v>
      </c>
      <c r="K159">
        <v>0.532</v>
      </c>
    </row>
    <row r="160" spans="1:11" ht="12.75">
      <c r="A160">
        <v>197</v>
      </c>
      <c r="B160">
        <v>0.532</v>
      </c>
      <c r="C160">
        <v>0.532</v>
      </c>
      <c r="D160">
        <v>0.5319</v>
      </c>
      <c r="E160">
        <v>0.5319</v>
      </c>
      <c r="F160">
        <v>0.5319</v>
      </c>
      <c r="G160">
        <v>0.5319</v>
      </c>
      <c r="H160">
        <v>0.5319</v>
      </c>
      <c r="I160">
        <v>0.5319</v>
      </c>
      <c r="J160">
        <v>0.5318</v>
      </c>
      <c r="K160">
        <v>0.5318</v>
      </c>
    </row>
    <row r="161" spans="1:11" ht="12.75">
      <c r="A161">
        <v>198</v>
      </c>
      <c r="B161">
        <v>0.5318</v>
      </c>
      <c r="C161">
        <v>0.5318</v>
      </c>
      <c r="D161">
        <v>0.5318</v>
      </c>
      <c r="E161">
        <v>0.5318</v>
      </c>
      <c r="F161">
        <v>0.5318</v>
      </c>
      <c r="G161">
        <v>0.5317</v>
      </c>
      <c r="H161">
        <v>0.5317</v>
      </c>
      <c r="I161">
        <v>0.5317</v>
      </c>
      <c r="J161">
        <v>0.5317</v>
      </c>
      <c r="K161">
        <v>0.5317</v>
      </c>
    </row>
    <row r="162" spans="1:11" ht="12.75">
      <c r="A162">
        <v>199</v>
      </c>
      <c r="B162">
        <v>0.5317</v>
      </c>
      <c r="C162">
        <v>0.5317</v>
      </c>
      <c r="D162">
        <v>0.5317</v>
      </c>
      <c r="E162">
        <v>0.5317</v>
      </c>
      <c r="F162">
        <v>0.5316</v>
      </c>
      <c r="G162">
        <v>0.5316</v>
      </c>
      <c r="H162">
        <v>0.5316</v>
      </c>
      <c r="I162">
        <v>0.5316</v>
      </c>
      <c r="J162">
        <v>0.5316</v>
      </c>
      <c r="K162">
        <v>0.5316</v>
      </c>
    </row>
    <row r="163" spans="1:11" ht="12.75">
      <c r="A163">
        <v>200</v>
      </c>
      <c r="B163">
        <v>0.5316</v>
      </c>
      <c r="C163">
        <v>0.5316</v>
      </c>
      <c r="D163">
        <v>0.5316</v>
      </c>
      <c r="E163">
        <v>0.5316</v>
      </c>
      <c r="F163">
        <v>0.5316</v>
      </c>
      <c r="G163">
        <v>0.5315</v>
      </c>
      <c r="H163">
        <v>0.5315</v>
      </c>
      <c r="I163">
        <v>0.5315</v>
      </c>
      <c r="J163">
        <v>0.5315</v>
      </c>
      <c r="K163">
        <v>0.5315</v>
      </c>
    </row>
    <row r="164" spans="1:11" ht="12.75">
      <c r="A164">
        <v>201</v>
      </c>
      <c r="B164">
        <v>0.5315</v>
      </c>
      <c r="C164">
        <v>0.5315</v>
      </c>
      <c r="D164">
        <v>0.5315</v>
      </c>
      <c r="E164">
        <v>0.5315</v>
      </c>
      <c r="F164">
        <v>0.5315</v>
      </c>
      <c r="G164">
        <v>0.5315</v>
      </c>
      <c r="H164">
        <v>0.5315</v>
      </c>
      <c r="I164">
        <v>0.5315</v>
      </c>
      <c r="J164">
        <v>0.5315</v>
      </c>
      <c r="K164">
        <v>0.5315</v>
      </c>
    </row>
    <row r="165" spans="1:11" ht="12.75">
      <c r="A165">
        <v>202</v>
      </c>
      <c r="B165">
        <v>0.5315</v>
      </c>
      <c r="C165">
        <v>0.5315</v>
      </c>
      <c r="D165">
        <v>0.5315</v>
      </c>
      <c r="E165">
        <v>0.5315</v>
      </c>
      <c r="F165">
        <v>0.5315</v>
      </c>
      <c r="G165">
        <v>0.5315</v>
      </c>
      <c r="H165">
        <v>0.5315</v>
      </c>
      <c r="I165">
        <v>0.5315</v>
      </c>
      <c r="J165">
        <v>0.5315</v>
      </c>
      <c r="K165">
        <v>0.5315</v>
      </c>
    </row>
    <row r="166" spans="1:11" ht="12.75">
      <c r="A166">
        <v>203</v>
      </c>
      <c r="B166">
        <v>0.5315</v>
      </c>
      <c r="C166">
        <v>0.5315</v>
      </c>
      <c r="D166">
        <v>0.5315</v>
      </c>
      <c r="E166">
        <v>0.5315</v>
      </c>
      <c r="F166">
        <v>0.5315</v>
      </c>
      <c r="G166">
        <v>0.5315</v>
      </c>
      <c r="H166">
        <v>0.5316</v>
      </c>
      <c r="I166">
        <v>0.5316</v>
      </c>
      <c r="J166">
        <v>0.5316</v>
      </c>
      <c r="K166">
        <v>0.5316</v>
      </c>
    </row>
    <row r="167" spans="1:11" ht="12.75">
      <c r="A167">
        <v>204</v>
      </c>
      <c r="B167">
        <v>0.5316</v>
      </c>
      <c r="C167">
        <v>0.5316</v>
      </c>
      <c r="D167">
        <v>0.5316</v>
      </c>
      <c r="E167">
        <v>0.5316</v>
      </c>
      <c r="F167">
        <v>0.5316</v>
      </c>
      <c r="G167">
        <v>0.5316</v>
      </c>
      <c r="H167">
        <v>0.5316</v>
      </c>
      <c r="I167">
        <v>0.5317</v>
      </c>
      <c r="J167">
        <v>0.5317</v>
      </c>
      <c r="K167">
        <v>0.5317</v>
      </c>
    </row>
    <row r="168" spans="1:11" ht="12.75">
      <c r="A168">
        <v>205</v>
      </c>
      <c r="B168">
        <v>0.5317</v>
      </c>
      <c r="C168">
        <v>0.5317</v>
      </c>
      <c r="D168">
        <v>0.5317</v>
      </c>
      <c r="E168">
        <v>0.5317</v>
      </c>
      <c r="F168">
        <v>0.5318</v>
      </c>
      <c r="G168">
        <v>0.5318</v>
      </c>
      <c r="H168">
        <v>0.5318</v>
      </c>
      <c r="I168">
        <v>0.5318</v>
      </c>
      <c r="J168">
        <v>0.5318</v>
      </c>
      <c r="K168">
        <v>0.5318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U113"/>
  <sheetViews>
    <sheetView workbookViewId="0" topLeftCell="A7">
      <selection activeCell="M27" sqref="M27"/>
    </sheetView>
  </sheetViews>
  <sheetFormatPr defaultColWidth="9.140625" defaultRowHeight="12.75"/>
  <sheetData>
    <row r="1" ht="12.75">
      <c r="A1" t="s">
        <v>112</v>
      </c>
    </row>
    <row r="2" spans="1:21" ht="12.75">
      <c r="A2" s="11" t="s">
        <v>34</v>
      </c>
      <c r="B2" s="11">
        <v>0</v>
      </c>
      <c r="C2" s="11">
        <v>0.1</v>
      </c>
      <c r="D2" s="11">
        <v>0.2</v>
      </c>
      <c r="E2" s="11">
        <v>0.3</v>
      </c>
      <c r="F2" s="11">
        <v>0.4</v>
      </c>
      <c r="G2" s="11">
        <v>0.5</v>
      </c>
      <c r="H2" s="11">
        <v>0.6</v>
      </c>
      <c r="I2" s="11">
        <v>0.7</v>
      </c>
      <c r="J2" s="11">
        <v>0.8</v>
      </c>
      <c r="K2" s="11">
        <v>0.9</v>
      </c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13" ht="12.75">
      <c r="A3">
        <v>40</v>
      </c>
      <c r="B3" s="193">
        <v>1.4936</v>
      </c>
      <c r="C3" s="193">
        <v>1.4915</v>
      </c>
      <c r="D3" s="193">
        <v>1.4894</v>
      </c>
      <c r="E3" s="193">
        <v>1.4872</v>
      </c>
      <c r="F3" s="193">
        <v>1.4851</v>
      </c>
      <c r="G3" s="193">
        <v>1.483</v>
      </c>
      <c r="H3" s="193">
        <v>1.4809</v>
      </c>
      <c r="I3" s="193">
        <v>1.4788</v>
      </c>
      <c r="J3" s="193">
        <v>1.4766</v>
      </c>
      <c r="K3" s="193">
        <v>1.4745</v>
      </c>
      <c r="M3" s="193"/>
    </row>
    <row r="4" spans="1:14" ht="12.75">
      <c r="A4">
        <v>41</v>
      </c>
      <c r="B4" s="193">
        <v>1.4724</v>
      </c>
      <c r="C4" s="193">
        <v>1.4702</v>
      </c>
      <c r="D4" s="193">
        <v>1.4681</v>
      </c>
      <c r="E4" s="193">
        <v>1.466</v>
      </c>
      <c r="F4" s="193">
        <v>1.4638</v>
      </c>
      <c r="G4" s="193">
        <v>1.4617</v>
      </c>
      <c r="H4" s="193">
        <v>1.4595</v>
      </c>
      <c r="I4" s="193">
        <v>1.4574</v>
      </c>
      <c r="J4" s="193">
        <v>1.4552</v>
      </c>
      <c r="K4" s="193">
        <v>1.4531</v>
      </c>
      <c r="M4" s="193"/>
      <c r="N4" s="193"/>
    </row>
    <row r="5" spans="1:14" ht="12.75">
      <c r="A5">
        <v>42</v>
      </c>
      <c r="B5" s="193">
        <v>1.451</v>
      </c>
      <c r="C5" s="193">
        <v>1.4488</v>
      </c>
      <c r="D5" s="193">
        <v>1.4467</v>
      </c>
      <c r="E5" s="193">
        <v>1.4445</v>
      </c>
      <c r="F5" s="193">
        <v>1.4424</v>
      </c>
      <c r="G5" s="193">
        <v>1.4402</v>
      </c>
      <c r="H5" s="193">
        <v>1.4381</v>
      </c>
      <c r="I5" s="193">
        <v>1.4359</v>
      </c>
      <c r="J5" s="193">
        <v>1.4338</v>
      </c>
      <c r="K5" s="193">
        <v>1.4316</v>
      </c>
      <c r="M5" s="193"/>
      <c r="N5" s="193"/>
    </row>
    <row r="6" spans="1:14" ht="12.75">
      <c r="A6">
        <v>43</v>
      </c>
      <c r="B6" s="193">
        <v>1.4295</v>
      </c>
      <c r="C6" s="193">
        <v>1.4273</v>
      </c>
      <c r="D6" s="193">
        <v>1.4252</v>
      </c>
      <c r="E6" s="193">
        <v>1.4231</v>
      </c>
      <c r="F6" s="193">
        <v>1.4209</v>
      </c>
      <c r="G6" s="193">
        <v>1.4188</v>
      </c>
      <c r="H6" s="193">
        <v>1.4166</v>
      </c>
      <c r="I6" s="193">
        <v>1.4145</v>
      </c>
      <c r="J6" s="193">
        <v>1.4123</v>
      </c>
      <c r="K6" s="193">
        <v>1.4102</v>
      </c>
      <c r="M6" s="193"/>
      <c r="N6" s="193"/>
    </row>
    <row r="7" spans="1:14" ht="12.75">
      <c r="A7">
        <v>44</v>
      </c>
      <c r="B7" s="193">
        <v>1.4081</v>
      </c>
      <c r="C7" s="193">
        <v>1.4059</v>
      </c>
      <c r="D7" s="193">
        <v>1.4038</v>
      </c>
      <c r="E7" s="193">
        <v>1.4017</v>
      </c>
      <c r="F7" s="193">
        <v>1.3995</v>
      </c>
      <c r="G7" s="193">
        <v>1.3974</v>
      </c>
      <c r="H7" s="193">
        <v>1.3953</v>
      </c>
      <c r="I7" s="193">
        <v>1.3932</v>
      </c>
      <c r="J7" s="193">
        <v>1.391</v>
      </c>
      <c r="K7" s="193">
        <v>1.3889</v>
      </c>
      <c r="M7" s="193"/>
      <c r="N7" s="193"/>
    </row>
    <row r="8" spans="1:14" ht="12.75">
      <c r="A8">
        <v>45</v>
      </c>
      <c r="B8" s="193">
        <v>1.3868</v>
      </c>
      <c r="C8" s="193">
        <v>1.3847</v>
      </c>
      <c r="D8" s="193">
        <v>1.3825</v>
      </c>
      <c r="E8" s="193">
        <v>1.3804</v>
      </c>
      <c r="F8" s="193">
        <v>1.3783</v>
      </c>
      <c r="G8" s="193">
        <v>1.3762</v>
      </c>
      <c r="H8" s="193">
        <v>1.3741</v>
      </c>
      <c r="I8" s="193">
        <v>1.372</v>
      </c>
      <c r="J8" s="193">
        <v>1.3699</v>
      </c>
      <c r="K8" s="193">
        <v>1.3678</v>
      </c>
      <c r="M8" s="193"/>
      <c r="N8" s="193"/>
    </row>
    <row r="9" spans="1:14" ht="12.75">
      <c r="A9">
        <v>46</v>
      </c>
      <c r="B9" s="193">
        <v>1.3657</v>
      </c>
      <c r="C9" s="193">
        <v>1.3636</v>
      </c>
      <c r="D9" s="193">
        <v>1.3615</v>
      </c>
      <c r="E9" s="193">
        <v>1.3594</v>
      </c>
      <c r="F9" s="193">
        <v>1.3573</v>
      </c>
      <c r="G9" s="193">
        <v>1.3553</v>
      </c>
      <c r="H9" s="193">
        <v>1.3532</v>
      </c>
      <c r="I9" s="193">
        <v>1.3511</v>
      </c>
      <c r="J9" s="193">
        <v>1.349</v>
      </c>
      <c r="K9" s="193">
        <v>1.347</v>
      </c>
      <c r="M9" s="193"/>
      <c r="N9" s="193"/>
    </row>
    <row r="10" spans="1:14" ht="12.75">
      <c r="A10">
        <v>47</v>
      </c>
      <c r="B10" s="193">
        <v>1.3449</v>
      </c>
      <c r="C10" s="193">
        <v>1.3428</v>
      </c>
      <c r="D10" s="193">
        <v>1.3408</v>
      </c>
      <c r="E10" s="193">
        <v>1.3387</v>
      </c>
      <c r="F10" s="193">
        <v>1.3367</v>
      </c>
      <c r="G10" s="193">
        <v>1.3346</v>
      </c>
      <c r="H10" s="193">
        <v>1.3326</v>
      </c>
      <c r="I10" s="193">
        <v>1.3305</v>
      </c>
      <c r="J10" s="193">
        <v>1.3285</v>
      </c>
      <c r="K10" s="193">
        <v>1.3265</v>
      </c>
      <c r="M10" s="193"/>
      <c r="N10" s="193"/>
    </row>
    <row r="11" spans="1:14" ht="12.75">
      <c r="A11">
        <v>48</v>
      </c>
      <c r="B11" s="193">
        <v>1.3244</v>
      </c>
      <c r="C11" s="193">
        <v>1.3224</v>
      </c>
      <c r="D11" s="193">
        <v>1.3204</v>
      </c>
      <c r="E11" s="193">
        <v>1.3183</v>
      </c>
      <c r="F11" s="193">
        <v>1.3163</v>
      </c>
      <c r="G11" s="193">
        <v>1.3143</v>
      </c>
      <c r="H11" s="193">
        <v>1.3123</v>
      </c>
      <c r="I11" s="193">
        <v>1.3103</v>
      </c>
      <c r="J11" s="193">
        <v>1.3083</v>
      </c>
      <c r="K11" s="193">
        <v>1.3063</v>
      </c>
      <c r="L11" s="193"/>
      <c r="M11" s="193"/>
      <c r="N11" s="193"/>
    </row>
    <row r="12" spans="1:14" ht="12.75">
      <c r="A12">
        <v>49</v>
      </c>
      <c r="B12" s="193">
        <v>1.3043</v>
      </c>
      <c r="C12" s="193">
        <v>1.3023</v>
      </c>
      <c r="D12" s="193">
        <v>1.3004</v>
      </c>
      <c r="E12" s="193">
        <v>1.2984</v>
      </c>
      <c r="F12" s="193">
        <v>1.2964</v>
      </c>
      <c r="G12" s="193">
        <v>1.2944</v>
      </c>
      <c r="H12" s="193">
        <v>1.2925</v>
      </c>
      <c r="I12" s="193">
        <v>1.2905</v>
      </c>
      <c r="J12" s="193">
        <v>1.2885</v>
      </c>
      <c r="K12" s="193">
        <v>1.2866</v>
      </c>
      <c r="M12" s="193"/>
      <c r="N12" s="193"/>
    </row>
    <row r="13" spans="1:14" ht="12.75">
      <c r="A13">
        <v>50</v>
      </c>
      <c r="B13" s="193">
        <v>1.2846</v>
      </c>
      <c r="C13" s="193">
        <v>1.2827</v>
      </c>
      <c r="D13" s="193">
        <v>1.2808</v>
      </c>
      <c r="E13" s="193">
        <v>1.2788</v>
      </c>
      <c r="F13" s="193">
        <v>1.2769</v>
      </c>
      <c r="G13" s="193">
        <v>1.275</v>
      </c>
      <c r="H13" s="193">
        <v>1.273</v>
      </c>
      <c r="I13" s="193">
        <v>1.2711</v>
      </c>
      <c r="J13" s="193">
        <v>1.2692</v>
      </c>
      <c r="K13" s="193">
        <v>1.2673</v>
      </c>
      <c r="M13" s="193"/>
      <c r="N13" s="193"/>
    </row>
    <row r="14" spans="1:14" ht="12.75">
      <c r="A14">
        <v>51</v>
      </c>
      <c r="B14" s="193">
        <v>1.2654</v>
      </c>
      <c r="C14" s="193">
        <v>1.2635</v>
      </c>
      <c r="D14" s="193">
        <v>1.2616</v>
      </c>
      <c r="E14" s="193">
        <v>1.2597</v>
      </c>
      <c r="F14" s="193">
        <v>1.2578</v>
      </c>
      <c r="G14" s="193">
        <v>1.256</v>
      </c>
      <c r="H14" s="193">
        <v>1.2541</v>
      </c>
      <c r="I14" s="193">
        <v>1.2522</v>
      </c>
      <c r="J14" s="193">
        <v>1.2504</v>
      </c>
      <c r="K14" s="193">
        <v>1.2485</v>
      </c>
      <c r="M14" s="193"/>
      <c r="N14" s="193"/>
    </row>
    <row r="15" spans="1:14" ht="12.75">
      <c r="A15">
        <v>52</v>
      </c>
      <c r="B15" s="193">
        <v>1.2466</v>
      </c>
      <c r="C15" s="193">
        <v>1.2448</v>
      </c>
      <c r="D15" s="193">
        <v>1.2429</v>
      </c>
      <c r="E15" s="193">
        <v>1.2411</v>
      </c>
      <c r="F15" s="193">
        <v>1.2393</v>
      </c>
      <c r="G15" s="193">
        <v>1.2374</v>
      </c>
      <c r="H15" s="193">
        <v>1.2356</v>
      </c>
      <c r="I15" s="193">
        <v>1.2338</v>
      </c>
      <c r="J15" s="193">
        <v>1.232</v>
      </c>
      <c r="K15" s="193">
        <v>1.2302</v>
      </c>
      <c r="M15" s="193"/>
      <c r="N15" s="193"/>
    </row>
    <row r="16" spans="1:14" ht="12.75">
      <c r="A16">
        <v>53</v>
      </c>
      <c r="B16" s="193">
        <v>1.2284</v>
      </c>
      <c r="C16" s="193">
        <v>1.2266</v>
      </c>
      <c r="D16" s="193">
        <v>1.2248</v>
      </c>
      <c r="E16" s="193">
        <v>1.223</v>
      </c>
      <c r="F16" s="193">
        <v>1.2212</v>
      </c>
      <c r="G16" s="193">
        <v>1.2194</v>
      </c>
      <c r="H16" s="193">
        <v>1.2176</v>
      </c>
      <c r="I16" s="193">
        <v>1.2159</v>
      </c>
      <c r="J16" s="193">
        <v>1.2141</v>
      </c>
      <c r="K16" s="193">
        <v>1.2123</v>
      </c>
      <c r="M16" s="193"/>
      <c r="N16" s="193"/>
    </row>
    <row r="17" spans="1:14" ht="12.75">
      <c r="A17">
        <v>54</v>
      </c>
      <c r="B17" s="193">
        <v>1.2106</v>
      </c>
      <c r="C17" s="193">
        <v>1.2088</v>
      </c>
      <c r="D17" s="193">
        <v>1.2071</v>
      </c>
      <c r="E17" s="193">
        <v>1.2054</v>
      </c>
      <c r="F17" s="193">
        <v>1.2036</v>
      </c>
      <c r="G17" s="193">
        <v>1.2019</v>
      </c>
      <c r="H17" s="193">
        <v>1.2002</v>
      </c>
      <c r="I17" s="193">
        <v>1.1985</v>
      </c>
      <c r="J17" s="193">
        <v>1.1967</v>
      </c>
      <c r="K17" s="193">
        <v>1.195</v>
      </c>
      <c r="N17" s="193"/>
    </row>
    <row r="18" spans="1:14" ht="12.75">
      <c r="A18">
        <v>55</v>
      </c>
      <c r="B18" s="193">
        <v>1.1933</v>
      </c>
      <c r="C18" s="193">
        <v>1.1916</v>
      </c>
      <c r="D18" s="193">
        <v>1.19</v>
      </c>
      <c r="E18" s="193">
        <v>1.1883</v>
      </c>
      <c r="F18" s="193">
        <v>1.1866</v>
      </c>
      <c r="G18" s="193">
        <v>1.1849</v>
      </c>
      <c r="H18" s="193">
        <v>1.1832</v>
      </c>
      <c r="I18" s="193">
        <v>1.1816</v>
      </c>
      <c r="J18" s="193">
        <v>1.1799</v>
      </c>
      <c r="K18" s="193">
        <v>1.1783</v>
      </c>
      <c r="M18" s="193"/>
      <c r="N18" s="193"/>
    </row>
    <row r="19" spans="1:14" ht="12.75">
      <c r="A19">
        <v>56</v>
      </c>
      <c r="B19" s="193">
        <v>1.1766</v>
      </c>
      <c r="C19" s="193">
        <v>1.175</v>
      </c>
      <c r="D19" s="193">
        <v>1.1733</v>
      </c>
      <c r="E19" s="193">
        <v>1.1717</v>
      </c>
      <c r="F19" s="193">
        <v>1.1701</v>
      </c>
      <c r="G19" s="193">
        <v>1.1684</v>
      </c>
      <c r="H19" s="193">
        <v>1.1668</v>
      </c>
      <c r="I19" s="193">
        <v>1.1652</v>
      </c>
      <c r="J19" s="193">
        <v>1.1636</v>
      </c>
      <c r="K19" s="193">
        <v>1.162</v>
      </c>
      <c r="M19" s="193"/>
      <c r="N19" s="193"/>
    </row>
    <row r="20" spans="1:14" ht="12.75">
      <c r="A20">
        <v>57</v>
      </c>
      <c r="B20" s="193">
        <v>1.1604</v>
      </c>
      <c r="C20" s="193">
        <v>1.1588</v>
      </c>
      <c r="D20" s="193">
        <v>1.1572</v>
      </c>
      <c r="E20" s="193">
        <v>1.1556</v>
      </c>
      <c r="F20" s="193">
        <v>1.1541</v>
      </c>
      <c r="G20" s="193">
        <v>1.1525</v>
      </c>
      <c r="H20" s="193">
        <v>1.1509</v>
      </c>
      <c r="I20" s="193">
        <v>1.1494</v>
      </c>
      <c r="J20" s="193">
        <v>1.1478</v>
      </c>
      <c r="K20" s="193">
        <v>1.1463</v>
      </c>
      <c r="M20" s="193"/>
      <c r="N20" s="193"/>
    </row>
    <row r="21" spans="1:14" ht="12.75">
      <c r="A21">
        <v>58</v>
      </c>
      <c r="B21" s="193">
        <v>1.1447</v>
      </c>
      <c r="C21" s="193">
        <v>1.1432</v>
      </c>
      <c r="D21" s="193">
        <v>1.1416</v>
      </c>
      <c r="E21" s="193">
        <v>1.1401</v>
      </c>
      <c r="F21" s="193">
        <v>1.1386</v>
      </c>
      <c r="G21" s="193">
        <v>1.1371</v>
      </c>
      <c r="H21" s="193">
        <v>1.1355</v>
      </c>
      <c r="I21" s="193">
        <v>1.134</v>
      </c>
      <c r="J21" s="193">
        <v>1.1325</v>
      </c>
      <c r="K21" s="193">
        <v>1.131</v>
      </c>
      <c r="M21" s="193"/>
      <c r="N21" s="193"/>
    </row>
    <row r="22" spans="1:14" ht="12.75">
      <c r="A22">
        <v>59</v>
      </c>
      <c r="B22" s="193">
        <v>1.1295</v>
      </c>
      <c r="C22" s="193">
        <v>1.1281</v>
      </c>
      <c r="D22" s="193">
        <v>1.1266</v>
      </c>
      <c r="E22" s="193">
        <v>1.1251</v>
      </c>
      <c r="F22" s="193">
        <v>1.1236</v>
      </c>
      <c r="G22" s="193">
        <v>1.1221</v>
      </c>
      <c r="H22" s="193">
        <v>1.1207</v>
      </c>
      <c r="I22" s="193">
        <v>1.1192</v>
      </c>
      <c r="J22" s="193">
        <v>1.1178</v>
      </c>
      <c r="K22" s="193">
        <v>1.1163</v>
      </c>
      <c r="M22" s="193"/>
      <c r="N22" s="193"/>
    </row>
    <row r="23" spans="1:21" ht="12.75">
      <c r="A23">
        <v>60</v>
      </c>
      <c r="B23" s="193">
        <v>1.1149</v>
      </c>
      <c r="C23" s="193">
        <v>1.1134</v>
      </c>
      <c r="D23" s="193">
        <v>1.112</v>
      </c>
      <c r="E23" s="193">
        <v>1.1106</v>
      </c>
      <c r="F23" s="193">
        <v>1.1092</v>
      </c>
      <c r="G23" s="193">
        <v>1.1078</v>
      </c>
      <c r="H23" s="193">
        <v>1.1063</v>
      </c>
      <c r="I23" s="193">
        <v>1.1049</v>
      </c>
      <c r="J23" s="193">
        <v>1.1035</v>
      </c>
      <c r="K23" s="193">
        <v>1.1021</v>
      </c>
      <c r="L23" s="193"/>
      <c r="M23" s="193"/>
      <c r="N23" s="193"/>
      <c r="O23" s="193"/>
      <c r="P23" s="193"/>
      <c r="Q23" s="193"/>
      <c r="R23" s="193"/>
      <c r="S23" s="193"/>
      <c r="T23" s="193"/>
      <c r="U23" s="193"/>
    </row>
    <row r="24" spans="1:21" ht="12.75">
      <c r="A24">
        <v>61</v>
      </c>
      <c r="B24" s="193">
        <v>1.1007</v>
      </c>
      <c r="C24" s="193">
        <v>1.0994</v>
      </c>
      <c r="D24" s="193">
        <v>1.098</v>
      </c>
      <c r="E24" s="193">
        <v>1.0966</v>
      </c>
      <c r="F24" s="193">
        <v>1.0952</v>
      </c>
      <c r="G24" s="193">
        <v>1.0939</v>
      </c>
      <c r="H24" s="193">
        <v>1.0925</v>
      </c>
      <c r="I24" s="193">
        <v>1.0911</v>
      </c>
      <c r="J24" s="193">
        <v>1.0898</v>
      </c>
      <c r="K24" s="193">
        <v>1.0884</v>
      </c>
      <c r="L24" s="193"/>
      <c r="M24" s="193"/>
      <c r="N24" s="193"/>
      <c r="O24" s="193"/>
      <c r="P24" s="193"/>
      <c r="Q24" s="193"/>
      <c r="R24" s="193"/>
      <c r="S24" s="193"/>
      <c r="T24" s="193"/>
      <c r="U24" s="193"/>
    </row>
    <row r="25" spans="1:14" ht="12.75">
      <c r="A25">
        <v>62</v>
      </c>
      <c r="B25" s="193">
        <v>1.0871</v>
      </c>
      <c r="C25" s="193">
        <v>1.0858</v>
      </c>
      <c r="D25" s="193">
        <v>1.0844</v>
      </c>
      <c r="E25" s="193">
        <v>1.0831</v>
      </c>
      <c r="F25" s="193">
        <v>1.0818</v>
      </c>
      <c r="G25" s="193">
        <v>1.0805</v>
      </c>
      <c r="H25" s="193">
        <v>1.0792</v>
      </c>
      <c r="I25" s="193">
        <v>1.0779</v>
      </c>
      <c r="J25" s="193">
        <v>1.0765</v>
      </c>
      <c r="K25" s="193">
        <v>1.0753</v>
      </c>
      <c r="M25" s="193"/>
      <c r="N25" s="193"/>
    </row>
    <row r="26" spans="1:14" ht="12.75">
      <c r="A26">
        <v>63</v>
      </c>
      <c r="B26" s="193">
        <v>1.074</v>
      </c>
      <c r="C26" s="193">
        <v>1.0727</v>
      </c>
      <c r="D26" s="193">
        <v>1.0714</v>
      </c>
      <c r="E26" s="193">
        <v>1.0701</v>
      </c>
      <c r="F26" s="193">
        <v>1.0688</v>
      </c>
      <c r="G26" s="193">
        <v>1.0676</v>
      </c>
      <c r="H26" s="193">
        <v>1.0663</v>
      </c>
      <c r="I26" s="193">
        <v>1.065</v>
      </c>
      <c r="J26" s="193">
        <v>1.0638</v>
      </c>
      <c r="K26" s="193">
        <v>1.0625</v>
      </c>
      <c r="M26" s="193"/>
      <c r="N26" s="193"/>
    </row>
    <row r="27" spans="1:14" ht="12.75">
      <c r="A27">
        <v>64</v>
      </c>
      <c r="B27" s="193">
        <v>1.0613</v>
      </c>
      <c r="C27" s="193">
        <v>1.0601</v>
      </c>
      <c r="D27" s="193">
        <v>1.0588</v>
      </c>
      <c r="E27" s="193">
        <v>1.0576</v>
      </c>
      <c r="F27" s="193">
        <v>1.0564</v>
      </c>
      <c r="G27" s="193">
        <v>1.0551</v>
      </c>
      <c r="H27" s="193">
        <v>1.0539</v>
      </c>
      <c r="I27" s="193">
        <v>1.0527</v>
      </c>
      <c r="J27" s="193">
        <v>1.0515</v>
      </c>
      <c r="K27" s="193">
        <v>1.0503</v>
      </c>
      <c r="M27" s="193"/>
      <c r="N27" s="193"/>
    </row>
    <row r="28" spans="1:14" ht="12.75">
      <c r="A28">
        <v>65</v>
      </c>
      <c r="B28" s="193">
        <v>1.0491</v>
      </c>
      <c r="C28" s="193">
        <v>1.0479</v>
      </c>
      <c r="D28" s="193">
        <v>1.0467</v>
      </c>
      <c r="E28" s="193">
        <v>1.0455</v>
      </c>
      <c r="F28" s="193">
        <v>1.0444</v>
      </c>
      <c r="G28" s="193">
        <v>1.0432</v>
      </c>
      <c r="H28" s="193">
        <v>1.042</v>
      </c>
      <c r="I28" s="193">
        <v>1.0408</v>
      </c>
      <c r="J28" s="193">
        <v>1.0397</v>
      </c>
      <c r="K28" s="193">
        <v>1.0385</v>
      </c>
      <c r="M28" s="193"/>
      <c r="N28" s="193"/>
    </row>
    <row r="29" spans="1:14" ht="12.75">
      <c r="A29">
        <v>66</v>
      </c>
      <c r="B29" s="193">
        <v>1.0374</v>
      </c>
      <c r="C29" s="193">
        <v>1.0362</v>
      </c>
      <c r="D29" s="193">
        <v>1.0351</v>
      </c>
      <c r="E29" s="193">
        <v>1.0339</v>
      </c>
      <c r="F29" s="193">
        <v>1.0328</v>
      </c>
      <c r="G29" s="193">
        <v>1.0317</v>
      </c>
      <c r="H29" s="193">
        <v>1.0306</v>
      </c>
      <c r="I29" s="193">
        <v>1.0294</v>
      </c>
      <c r="J29" s="193">
        <v>1.0283</v>
      </c>
      <c r="K29" s="193">
        <v>1.0272</v>
      </c>
      <c r="M29" s="193"/>
      <c r="N29" s="193"/>
    </row>
    <row r="30" spans="1:14" ht="12.75">
      <c r="A30">
        <v>67</v>
      </c>
      <c r="B30" s="193">
        <v>1.0261</v>
      </c>
      <c r="C30" s="193">
        <v>1.025</v>
      </c>
      <c r="D30" s="193">
        <v>1.0239</v>
      </c>
      <c r="E30" s="193">
        <v>1.0228</v>
      </c>
      <c r="F30" s="193">
        <v>1.0217</v>
      </c>
      <c r="G30" s="193">
        <v>1.0206</v>
      </c>
      <c r="H30" s="193">
        <v>1.0195</v>
      </c>
      <c r="I30" s="193">
        <v>1.0185</v>
      </c>
      <c r="J30" s="193">
        <v>1.0174</v>
      </c>
      <c r="K30" s="193">
        <v>1.0163</v>
      </c>
      <c r="M30" s="193"/>
      <c r="N30" s="193"/>
    </row>
    <row r="31" spans="1:14" ht="12.75">
      <c r="A31">
        <v>68</v>
      </c>
      <c r="B31" s="193">
        <v>1.0153</v>
      </c>
      <c r="C31" s="193">
        <v>1.0142</v>
      </c>
      <c r="D31" s="193">
        <v>1.0131</v>
      </c>
      <c r="E31" s="193">
        <v>1.0121</v>
      </c>
      <c r="F31" s="193">
        <v>1.011</v>
      </c>
      <c r="G31" s="193">
        <v>1.01</v>
      </c>
      <c r="H31" s="193">
        <v>1.009</v>
      </c>
      <c r="I31" s="193">
        <v>1.0079</v>
      </c>
      <c r="J31" s="193">
        <v>1.0069</v>
      </c>
      <c r="K31" s="193">
        <v>1.0059</v>
      </c>
      <c r="M31" s="193"/>
      <c r="N31" s="193"/>
    </row>
    <row r="32" spans="1:14" ht="12.75">
      <c r="A32">
        <v>69</v>
      </c>
      <c r="B32" s="193">
        <v>1.0048</v>
      </c>
      <c r="C32" s="193">
        <v>1.0038</v>
      </c>
      <c r="D32" s="193">
        <v>1.0028</v>
      </c>
      <c r="E32" s="193">
        <v>1.0018</v>
      </c>
      <c r="F32" s="193">
        <v>1.0008</v>
      </c>
      <c r="G32" s="193">
        <v>0.9998</v>
      </c>
      <c r="H32" s="193">
        <v>0.9988</v>
      </c>
      <c r="I32" s="193">
        <v>0.9978</v>
      </c>
      <c r="J32" s="193">
        <v>0.9968</v>
      </c>
      <c r="K32" s="193">
        <v>0.9958</v>
      </c>
      <c r="M32" s="193"/>
      <c r="N32" s="193"/>
    </row>
    <row r="33" spans="1:14" ht="12.75">
      <c r="A33">
        <v>70</v>
      </c>
      <c r="B33" s="193">
        <v>0.9948</v>
      </c>
      <c r="C33" s="193">
        <v>0.9939</v>
      </c>
      <c r="D33" s="193">
        <v>0.9929</v>
      </c>
      <c r="E33" s="193">
        <v>0.9919</v>
      </c>
      <c r="F33" s="193">
        <v>0.991</v>
      </c>
      <c r="G33" s="193">
        <v>0.99</v>
      </c>
      <c r="H33" s="193">
        <v>0.989</v>
      </c>
      <c r="I33" s="193">
        <v>0.9881</v>
      </c>
      <c r="J33" s="193">
        <v>0.9871</v>
      </c>
      <c r="K33" s="193">
        <v>0.9862</v>
      </c>
      <c r="M33" s="193"/>
      <c r="N33" s="193"/>
    </row>
    <row r="34" spans="1:14" ht="12.75">
      <c r="A34">
        <v>71</v>
      </c>
      <c r="B34" s="193">
        <v>0.9852</v>
      </c>
      <c r="C34" s="193">
        <v>0.9843</v>
      </c>
      <c r="D34" s="193">
        <v>0.9834</v>
      </c>
      <c r="E34" s="193">
        <v>0.9824</v>
      </c>
      <c r="F34" s="193">
        <v>0.9815</v>
      </c>
      <c r="G34" s="193">
        <v>0.9806</v>
      </c>
      <c r="H34" s="193">
        <v>0.9797</v>
      </c>
      <c r="I34" s="193">
        <v>0.9788</v>
      </c>
      <c r="J34" s="193">
        <v>0.9779</v>
      </c>
      <c r="K34" s="193">
        <v>0.9769</v>
      </c>
      <c r="M34" s="193"/>
      <c r="N34" s="193"/>
    </row>
    <row r="35" spans="1:14" ht="12.75">
      <c r="A35">
        <v>72</v>
      </c>
      <c r="B35" s="193">
        <v>0.976</v>
      </c>
      <c r="C35" s="193">
        <v>0.9751</v>
      </c>
      <c r="D35" s="193">
        <v>0.9742</v>
      </c>
      <c r="E35" s="193">
        <v>0.9734</v>
      </c>
      <c r="F35" s="193">
        <v>0.9725</v>
      </c>
      <c r="G35" s="193">
        <v>0.9716</v>
      </c>
      <c r="H35" s="193">
        <v>0.9707</v>
      </c>
      <c r="I35" s="193">
        <v>0.9698</v>
      </c>
      <c r="J35" s="193">
        <v>0.9689</v>
      </c>
      <c r="K35" s="193">
        <v>0.9681</v>
      </c>
      <c r="M35" s="193"/>
      <c r="N35" s="193"/>
    </row>
    <row r="36" spans="1:14" ht="12.75">
      <c r="A36">
        <v>73</v>
      </c>
      <c r="B36" s="193">
        <v>0.9672</v>
      </c>
      <c r="C36" s="193">
        <v>0.9663</v>
      </c>
      <c r="D36" s="193">
        <v>0.9655</v>
      </c>
      <c r="E36" s="193">
        <v>0.9646</v>
      </c>
      <c r="F36" s="193">
        <v>0.9638</v>
      </c>
      <c r="G36" s="193">
        <v>0.9629</v>
      </c>
      <c r="H36" s="193">
        <v>0.9621</v>
      </c>
      <c r="I36" s="193">
        <v>0.9613</v>
      </c>
      <c r="J36" s="193">
        <v>0.9604</v>
      </c>
      <c r="K36" s="193">
        <v>0.9596</v>
      </c>
      <c r="M36" s="193"/>
      <c r="N36" s="193"/>
    </row>
    <row r="37" spans="1:14" ht="12.75">
      <c r="A37">
        <v>74</v>
      </c>
      <c r="B37" s="193">
        <v>0.9587</v>
      </c>
      <c r="C37" s="193">
        <v>0.9579</v>
      </c>
      <c r="D37" s="193">
        <v>0.9571</v>
      </c>
      <c r="E37" s="193">
        <v>0.9563</v>
      </c>
      <c r="F37" s="193">
        <v>0.9555</v>
      </c>
      <c r="G37" s="193">
        <v>0.9547</v>
      </c>
      <c r="H37" s="193">
        <v>0.9538</v>
      </c>
      <c r="I37" s="193">
        <v>0.953</v>
      </c>
      <c r="J37" s="193">
        <v>0.9522</v>
      </c>
      <c r="K37" s="193">
        <v>0.9514</v>
      </c>
      <c r="M37" s="193"/>
      <c r="N37" s="193"/>
    </row>
    <row r="38" spans="1:14" ht="12.75">
      <c r="A38">
        <v>75</v>
      </c>
      <c r="B38" s="193">
        <v>0.9506</v>
      </c>
      <c r="C38" s="193">
        <v>0.9498</v>
      </c>
      <c r="D38" s="193">
        <v>0.9491</v>
      </c>
      <c r="E38" s="193">
        <v>0.9483</v>
      </c>
      <c r="F38" s="193">
        <v>0.9475</v>
      </c>
      <c r="G38" s="193">
        <v>0.9467</v>
      </c>
      <c r="H38" s="193">
        <v>0.9459</v>
      </c>
      <c r="I38" s="193">
        <v>0.9452</v>
      </c>
      <c r="J38" s="193">
        <v>0.9444</v>
      </c>
      <c r="K38" s="193">
        <v>0.9436</v>
      </c>
      <c r="M38" s="193"/>
      <c r="N38" s="193"/>
    </row>
    <row r="39" spans="1:14" ht="12.75">
      <c r="A39">
        <v>76</v>
      </c>
      <c r="B39" s="193">
        <v>0.9429</v>
      </c>
      <c r="C39" s="193">
        <v>0.9421</v>
      </c>
      <c r="D39" s="193">
        <v>0.9414</v>
      </c>
      <c r="E39" s="193">
        <v>0.9406</v>
      </c>
      <c r="F39" s="193">
        <v>0.9399</v>
      </c>
      <c r="G39" s="193">
        <v>0.9391</v>
      </c>
      <c r="H39" s="193">
        <v>0.9384</v>
      </c>
      <c r="I39" s="193">
        <v>0.9376</v>
      </c>
      <c r="J39" s="193">
        <v>0.9369</v>
      </c>
      <c r="K39" s="193">
        <v>0.9362</v>
      </c>
      <c r="M39" s="193"/>
      <c r="N39" s="193"/>
    </row>
    <row r="40" spans="1:14" ht="12.75">
      <c r="A40">
        <v>77</v>
      </c>
      <c r="B40" s="193">
        <v>0.9354</v>
      </c>
      <c r="C40" s="193">
        <v>0.9347</v>
      </c>
      <c r="D40" s="193">
        <v>0.934</v>
      </c>
      <c r="E40" s="193">
        <v>0.9333</v>
      </c>
      <c r="F40" s="193">
        <v>0.9326</v>
      </c>
      <c r="G40" s="193">
        <v>0.9318</v>
      </c>
      <c r="H40" s="193">
        <v>0.9311</v>
      </c>
      <c r="I40" s="193">
        <v>0.9304</v>
      </c>
      <c r="J40" s="193">
        <v>0.9297</v>
      </c>
      <c r="K40" s="193">
        <v>0.929</v>
      </c>
      <c r="M40" s="193"/>
      <c r="N40" s="193"/>
    </row>
    <row r="41" spans="1:14" ht="12.75">
      <c r="A41">
        <v>78</v>
      </c>
      <c r="B41" s="193">
        <v>0.9283</v>
      </c>
      <c r="C41" s="193">
        <v>0.9276</v>
      </c>
      <c r="D41" s="193">
        <v>0.9269</v>
      </c>
      <c r="E41" s="193">
        <v>0.9263</v>
      </c>
      <c r="F41" s="193">
        <v>0.9256</v>
      </c>
      <c r="G41" s="193">
        <v>0.9249</v>
      </c>
      <c r="H41" s="193">
        <v>0.9242</v>
      </c>
      <c r="I41" s="193">
        <v>0.9235</v>
      </c>
      <c r="J41" s="193">
        <v>0.9229</v>
      </c>
      <c r="K41" s="193">
        <v>0.9222</v>
      </c>
      <c r="M41" s="193"/>
      <c r="N41" s="193"/>
    </row>
    <row r="42" spans="1:14" ht="12.75">
      <c r="A42">
        <v>79</v>
      </c>
      <c r="B42" s="193">
        <v>0.9215</v>
      </c>
      <c r="C42" s="193">
        <v>0.9209</v>
      </c>
      <c r="D42" s="193">
        <v>0.9202</v>
      </c>
      <c r="E42" s="193">
        <v>0.9195</v>
      </c>
      <c r="F42" s="193">
        <v>0.9189</v>
      </c>
      <c r="G42" s="193">
        <v>0.9182</v>
      </c>
      <c r="H42" s="193">
        <v>0.9176</v>
      </c>
      <c r="I42" s="193">
        <v>0.9169</v>
      </c>
      <c r="J42" s="193">
        <v>0.9163</v>
      </c>
      <c r="K42" s="193">
        <v>0.9156</v>
      </c>
      <c r="M42" s="193"/>
      <c r="N42" s="193"/>
    </row>
    <row r="43" spans="1:14" ht="12.75">
      <c r="A43">
        <v>80</v>
      </c>
      <c r="B43" s="193">
        <v>0.915</v>
      </c>
      <c r="C43" s="193">
        <v>0.9144</v>
      </c>
      <c r="D43" s="193">
        <v>0.9137</v>
      </c>
      <c r="E43" s="193">
        <v>0.9131</v>
      </c>
      <c r="F43" s="193">
        <v>0.9125</v>
      </c>
      <c r="G43" s="193">
        <v>0.9119</v>
      </c>
      <c r="H43" s="193">
        <v>0.9112</v>
      </c>
      <c r="I43" s="193">
        <v>0.9106</v>
      </c>
      <c r="J43" s="193">
        <v>0.91</v>
      </c>
      <c r="K43" s="193">
        <v>0.9094</v>
      </c>
      <c r="N43" s="193"/>
    </row>
    <row r="44" spans="1:11" ht="12.75">
      <c r="A44">
        <v>81</v>
      </c>
      <c r="B44" s="193">
        <v>0.9088</v>
      </c>
      <c r="C44" s="193">
        <v>0.9082</v>
      </c>
      <c r="D44" s="193">
        <v>0.9076</v>
      </c>
      <c r="E44" s="193">
        <v>0.907</v>
      </c>
      <c r="F44" s="193">
        <v>0.9064</v>
      </c>
      <c r="G44" s="193">
        <v>0.9058</v>
      </c>
      <c r="H44" s="193">
        <v>0.9052</v>
      </c>
      <c r="I44" s="193">
        <v>0.9046</v>
      </c>
      <c r="J44" s="193">
        <v>0.904</v>
      </c>
      <c r="K44" s="193">
        <v>0.9034</v>
      </c>
    </row>
    <row r="45" spans="1:11" ht="12.75">
      <c r="A45">
        <v>82</v>
      </c>
      <c r="B45" s="193">
        <v>0.9028</v>
      </c>
      <c r="C45" s="193">
        <v>0.9023</v>
      </c>
      <c r="D45" s="193">
        <v>0.9017</v>
      </c>
      <c r="E45" s="193">
        <v>0.9011</v>
      </c>
      <c r="F45" s="193">
        <v>0.9005</v>
      </c>
      <c r="G45" s="193">
        <v>0.9</v>
      </c>
      <c r="H45" s="193">
        <v>0.8994</v>
      </c>
      <c r="I45" s="193">
        <v>0.8988</v>
      </c>
      <c r="J45" s="193">
        <v>0.8983</v>
      </c>
      <c r="K45" s="193">
        <v>0.8977</v>
      </c>
    </row>
    <row r="46" spans="1:11" ht="12.75">
      <c r="A46">
        <v>83</v>
      </c>
      <c r="B46" s="193">
        <v>0.8972</v>
      </c>
      <c r="C46" s="193">
        <v>0.8966</v>
      </c>
      <c r="D46" s="193">
        <v>0.8961</v>
      </c>
      <c r="E46" s="193">
        <v>0.8955</v>
      </c>
      <c r="F46" s="193">
        <v>0.895</v>
      </c>
      <c r="G46" s="193">
        <v>0.8944</v>
      </c>
      <c r="H46" s="193">
        <v>0.8939</v>
      </c>
      <c r="I46" s="193">
        <v>0.8933</v>
      </c>
      <c r="J46" s="193">
        <v>0.8928</v>
      </c>
      <c r="K46" s="193">
        <v>0.8923</v>
      </c>
    </row>
    <row r="47" spans="1:11" ht="12.75">
      <c r="A47">
        <v>84</v>
      </c>
      <c r="B47" s="193">
        <v>0.8917</v>
      </c>
      <c r="C47" s="193">
        <v>0.8912</v>
      </c>
      <c r="D47" s="193">
        <v>0.8907</v>
      </c>
      <c r="E47" s="193">
        <v>0.8902</v>
      </c>
      <c r="F47" s="193">
        <v>0.8896</v>
      </c>
      <c r="G47" s="193">
        <v>0.8891</v>
      </c>
      <c r="H47" s="193">
        <v>0.8886</v>
      </c>
      <c r="I47" s="193">
        <v>0.8881</v>
      </c>
      <c r="J47" s="193">
        <v>0.8876</v>
      </c>
      <c r="K47" s="193">
        <v>0.8871</v>
      </c>
    </row>
    <row r="48" spans="1:11" ht="12.75">
      <c r="A48">
        <v>85</v>
      </c>
      <c r="B48" s="193">
        <v>0.8866</v>
      </c>
      <c r="C48" s="193">
        <v>0.8861</v>
      </c>
      <c r="D48" s="193">
        <v>0.8856</v>
      </c>
      <c r="E48" s="193">
        <v>0.8851</v>
      </c>
      <c r="F48" s="193">
        <v>0.8846</v>
      </c>
      <c r="G48" s="193">
        <v>0.8841</v>
      </c>
      <c r="H48" s="193">
        <v>0.8836</v>
      </c>
      <c r="I48" s="193">
        <v>0.8831</v>
      </c>
      <c r="J48" s="193">
        <v>0.8826</v>
      </c>
      <c r="K48" s="193">
        <v>0.8821</v>
      </c>
    </row>
    <row r="49" spans="1:11" ht="12.75">
      <c r="A49">
        <v>86</v>
      </c>
      <c r="B49" s="193">
        <v>0.8816</v>
      </c>
      <c r="C49" s="193">
        <v>0.8811</v>
      </c>
      <c r="D49" s="193">
        <v>0.8807</v>
      </c>
      <c r="E49" s="193">
        <v>0.8802</v>
      </c>
      <c r="F49" s="193">
        <v>0.8797</v>
      </c>
      <c r="G49" s="193">
        <v>0.8792</v>
      </c>
      <c r="H49" s="193">
        <v>0.8788</v>
      </c>
      <c r="I49" s="193">
        <v>0.8783</v>
      </c>
      <c r="J49" s="193">
        <v>0.8778</v>
      </c>
      <c r="K49" s="193">
        <v>0.8774</v>
      </c>
    </row>
    <row r="50" spans="1:11" ht="12.75">
      <c r="A50">
        <v>87</v>
      </c>
      <c r="B50" s="193">
        <v>0.8769</v>
      </c>
      <c r="C50" s="193">
        <v>0.8765</v>
      </c>
      <c r="D50" s="193">
        <v>0.876</v>
      </c>
      <c r="E50" s="193">
        <v>0.8755</v>
      </c>
      <c r="F50" s="193">
        <v>0.8751</v>
      </c>
      <c r="G50" s="193">
        <v>0.8746</v>
      </c>
      <c r="H50" s="193">
        <v>0.8742</v>
      </c>
      <c r="I50" s="193">
        <v>0.8737</v>
      </c>
      <c r="J50" s="193">
        <v>0.8733</v>
      </c>
      <c r="K50" s="193">
        <v>0.8729</v>
      </c>
    </row>
    <row r="51" spans="1:11" ht="12.75">
      <c r="A51">
        <v>88</v>
      </c>
      <c r="B51" s="193">
        <v>0.8724</v>
      </c>
      <c r="C51" s="193">
        <v>0.872</v>
      </c>
      <c r="D51" s="193">
        <v>0.8716</v>
      </c>
      <c r="E51" s="193">
        <v>0.8711</v>
      </c>
      <c r="F51" s="193">
        <v>0.8707</v>
      </c>
      <c r="G51" s="193">
        <v>0.8703</v>
      </c>
      <c r="H51" s="193">
        <v>0.8698</v>
      </c>
      <c r="I51" s="193">
        <v>0.8694</v>
      </c>
      <c r="J51" s="193">
        <v>0.869</v>
      </c>
      <c r="K51" s="193">
        <v>0.8686</v>
      </c>
    </row>
    <row r="52" spans="1:11" ht="12.75">
      <c r="A52">
        <v>89</v>
      </c>
      <c r="B52" s="193">
        <v>0.8681</v>
      </c>
      <c r="C52" s="193">
        <v>0.8677</v>
      </c>
      <c r="D52" s="193">
        <v>0.8673</v>
      </c>
      <c r="E52" s="193">
        <v>0.8669</v>
      </c>
      <c r="F52" s="193">
        <v>0.8665</v>
      </c>
      <c r="G52" s="193">
        <v>0.8661</v>
      </c>
      <c r="H52" s="193">
        <v>0.8657</v>
      </c>
      <c r="I52" s="193">
        <v>0.8653</v>
      </c>
      <c r="J52" s="193">
        <v>0.8649</v>
      </c>
      <c r="K52" s="193">
        <v>0.8645</v>
      </c>
    </row>
    <row r="53" spans="1:11" ht="12.75">
      <c r="A53">
        <v>90</v>
      </c>
      <c r="B53" s="193">
        <v>0.8641</v>
      </c>
      <c r="C53" s="193">
        <v>0.8637</v>
      </c>
      <c r="D53" s="193">
        <v>0.8633</v>
      </c>
      <c r="E53" s="193">
        <v>0.8629</v>
      </c>
      <c r="F53" s="193">
        <v>0.8625</v>
      </c>
      <c r="G53" s="193">
        <v>0.8621</v>
      </c>
      <c r="H53" s="193">
        <v>0.8617</v>
      </c>
      <c r="I53" s="193">
        <v>0.8613</v>
      </c>
      <c r="J53" s="193">
        <v>0.8609</v>
      </c>
      <c r="K53" s="193">
        <v>0.8606</v>
      </c>
    </row>
    <row r="54" spans="1:11" ht="12.75">
      <c r="A54">
        <v>91</v>
      </c>
      <c r="B54" s="193">
        <v>0.8602</v>
      </c>
      <c r="C54" s="193">
        <v>0.8598</v>
      </c>
      <c r="D54" s="193">
        <v>0.8594</v>
      </c>
      <c r="E54" s="193">
        <v>0.859</v>
      </c>
      <c r="F54" s="193">
        <v>0.8587</v>
      </c>
      <c r="G54" s="193">
        <v>0.8583</v>
      </c>
      <c r="H54" s="193">
        <v>0.8579</v>
      </c>
      <c r="I54" s="193">
        <v>0.8576</v>
      </c>
      <c r="J54" s="193">
        <v>0.8572</v>
      </c>
      <c r="K54" s="193">
        <v>0.8568</v>
      </c>
    </row>
    <row r="55" spans="1:11" ht="12.75">
      <c r="A55">
        <v>92</v>
      </c>
      <c r="B55" s="193">
        <v>0.8565</v>
      </c>
      <c r="C55" s="193">
        <v>0.8561</v>
      </c>
      <c r="D55" s="193">
        <v>0.8558</v>
      </c>
      <c r="E55" s="193">
        <v>0.8554</v>
      </c>
      <c r="F55" s="193">
        <v>0.855</v>
      </c>
      <c r="G55" s="193">
        <v>0.8547</v>
      </c>
      <c r="H55" s="193">
        <v>0.8543</v>
      </c>
      <c r="I55" s="193">
        <v>0.854</v>
      </c>
      <c r="J55" s="193">
        <v>0.8536</v>
      </c>
      <c r="K55" s="193">
        <v>0.8533</v>
      </c>
    </row>
    <row r="56" spans="1:11" ht="12.75">
      <c r="A56">
        <v>93</v>
      </c>
      <c r="B56" s="193">
        <v>0.853</v>
      </c>
      <c r="C56" s="193">
        <v>0.8526</v>
      </c>
      <c r="D56" s="193">
        <v>0.8523</v>
      </c>
      <c r="E56" s="193">
        <v>0.8519</v>
      </c>
      <c r="F56" s="193">
        <v>0.8516</v>
      </c>
      <c r="G56" s="193">
        <v>0.8513</v>
      </c>
      <c r="H56" s="193">
        <v>0.8509</v>
      </c>
      <c r="I56" s="193">
        <v>0.8506</v>
      </c>
      <c r="J56" s="193">
        <v>0.8503</v>
      </c>
      <c r="K56" s="193">
        <v>0.8499</v>
      </c>
    </row>
    <row r="57" spans="1:11" ht="12.75">
      <c r="A57">
        <v>94</v>
      </c>
      <c r="B57" s="193">
        <v>0.8496</v>
      </c>
      <c r="C57" s="193">
        <v>0.8493</v>
      </c>
      <c r="D57" s="193">
        <v>0.8489</v>
      </c>
      <c r="E57" s="193">
        <v>0.8486</v>
      </c>
      <c r="F57" s="193">
        <v>0.8483</v>
      </c>
      <c r="G57" s="193">
        <v>0.848</v>
      </c>
      <c r="H57" s="193">
        <v>0.8477</v>
      </c>
      <c r="I57" s="193">
        <v>0.8473</v>
      </c>
      <c r="J57" s="193">
        <v>0.847</v>
      </c>
      <c r="K57" s="193">
        <v>0.8467</v>
      </c>
    </row>
    <row r="58" spans="1:11" ht="12.75">
      <c r="A58">
        <v>95</v>
      </c>
      <c r="B58" s="193">
        <v>0.8464</v>
      </c>
      <c r="C58" s="193">
        <v>0.8461</v>
      </c>
      <c r="D58" s="193">
        <v>0.8458</v>
      </c>
      <c r="E58" s="193">
        <v>0.8455</v>
      </c>
      <c r="F58" s="193">
        <v>0.8452</v>
      </c>
      <c r="G58" s="193">
        <v>0.8449</v>
      </c>
      <c r="H58" s="193">
        <v>0.8446</v>
      </c>
      <c r="I58" s="193">
        <v>0.8443</v>
      </c>
      <c r="J58" s="193">
        <v>0.844</v>
      </c>
      <c r="K58" s="193">
        <v>0.8437</v>
      </c>
    </row>
    <row r="59" spans="1:11" ht="12.75">
      <c r="A59">
        <v>96</v>
      </c>
      <c r="B59" s="193">
        <v>0.8434</v>
      </c>
      <c r="C59" s="193">
        <v>0.8431</v>
      </c>
      <c r="D59" s="193">
        <v>0.8428</v>
      </c>
      <c r="E59" s="193">
        <v>0.8425</v>
      </c>
      <c r="F59" s="193">
        <v>0.8422</v>
      </c>
      <c r="G59" s="193">
        <v>0.8419</v>
      </c>
      <c r="H59" s="193">
        <v>0.8416</v>
      </c>
      <c r="I59" s="193">
        <v>0.8413</v>
      </c>
      <c r="J59" s="193">
        <v>0.841</v>
      </c>
      <c r="K59" s="193">
        <v>0.8407</v>
      </c>
    </row>
    <row r="60" spans="1:11" ht="12.75">
      <c r="A60">
        <v>97</v>
      </c>
      <c r="B60" s="193">
        <v>0.8405</v>
      </c>
      <c r="C60" s="193">
        <v>0.8402</v>
      </c>
      <c r="D60" s="193">
        <v>0.8399</v>
      </c>
      <c r="E60" s="193">
        <v>0.8396</v>
      </c>
      <c r="F60" s="193">
        <v>0.8393</v>
      </c>
      <c r="G60" s="193">
        <v>0.8391</v>
      </c>
      <c r="H60" s="193">
        <v>0.8388</v>
      </c>
      <c r="I60" s="193">
        <v>0.8385</v>
      </c>
      <c r="J60" s="193">
        <v>0.8382</v>
      </c>
      <c r="K60" s="193">
        <v>0.838</v>
      </c>
    </row>
    <row r="61" spans="1:11" ht="12.75">
      <c r="A61">
        <v>98</v>
      </c>
      <c r="B61" s="193">
        <v>0.8377</v>
      </c>
      <c r="C61" s="193">
        <v>0.8374</v>
      </c>
      <c r="D61" s="193">
        <v>0.8372</v>
      </c>
      <c r="E61" s="193">
        <v>0.8369</v>
      </c>
      <c r="F61" s="193">
        <v>0.8366</v>
      </c>
      <c r="G61" s="193">
        <v>0.8364</v>
      </c>
      <c r="H61" s="193">
        <v>0.8361</v>
      </c>
      <c r="I61" s="193">
        <v>0.8359</v>
      </c>
      <c r="J61" s="193">
        <v>0.8356</v>
      </c>
      <c r="K61" s="193">
        <v>0.8353</v>
      </c>
    </row>
    <row r="62" spans="1:11" ht="12.75">
      <c r="A62">
        <v>99</v>
      </c>
      <c r="B62" s="193">
        <v>0.8351</v>
      </c>
      <c r="C62" s="193">
        <v>0.8348</v>
      </c>
      <c r="D62" s="193">
        <v>0.8346</v>
      </c>
      <c r="E62" s="193">
        <v>0.8343</v>
      </c>
      <c r="F62" s="193">
        <v>0.8341</v>
      </c>
      <c r="G62" s="193">
        <v>0.8338</v>
      </c>
      <c r="H62" s="193">
        <v>0.8336</v>
      </c>
      <c r="I62" s="193">
        <v>0.8333</v>
      </c>
      <c r="J62" s="193">
        <v>0.8331</v>
      </c>
      <c r="K62" s="193">
        <v>0.8328</v>
      </c>
    </row>
    <row r="63" spans="1:11" ht="12.75">
      <c r="A63">
        <v>100</v>
      </c>
      <c r="B63" s="193">
        <v>0.8326</v>
      </c>
      <c r="C63" s="193">
        <v>0.8323</v>
      </c>
      <c r="D63" s="193">
        <v>0.8321</v>
      </c>
      <c r="E63" s="193">
        <v>0.8319</v>
      </c>
      <c r="F63" s="193">
        <v>0.8316</v>
      </c>
      <c r="G63" s="193">
        <v>0.8314</v>
      </c>
      <c r="H63" s="193">
        <v>0.8311</v>
      </c>
      <c r="I63" s="193">
        <v>0.8309</v>
      </c>
      <c r="J63" s="193">
        <v>0.8307</v>
      </c>
      <c r="K63" s="193">
        <v>0.8304</v>
      </c>
    </row>
    <row r="64" spans="1:11" ht="12.75">
      <c r="A64">
        <v>101</v>
      </c>
      <c r="B64" s="193">
        <v>0.8302</v>
      </c>
      <c r="C64" s="193">
        <v>0.83</v>
      </c>
      <c r="D64" s="193">
        <v>0.8297</v>
      </c>
      <c r="E64" s="193">
        <v>0.8295</v>
      </c>
      <c r="F64" s="193">
        <v>0.8293</v>
      </c>
      <c r="G64" s="193">
        <v>0.8291</v>
      </c>
      <c r="H64" s="193">
        <v>0.8288</v>
      </c>
      <c r="I64" s="193">
        <v>0.8286</v>
      </c>
      <c r="J64" s="193">
        <v>0.8284</v>
      </c>
      <c r="K64" s="193">
        <v>0.8282</v>
      </c>
    </row>
    <row r="65" spans="1:11" ht="12.75">
      <c r="A65">
        <v>102</v>
      </c>
      <c r="B65" s="193">
        <v>0.8279</v>
      </c>
      <c r="C65" s="193">
        <v>0.8277</v>
      </c>
      <c r="D65" s="193">
        <v>0.8275</v>
      </c>
      <c r="E65" s="193">
        <v>0.8273</v>
      </c>
      <c r="F65" s="193">
        <v>0.8271</v>
      </c>
      <c r="G65" s="193">
        <v>0.8268</v>
      </c>
      <c r="H65" s="193">
        <v>0.8266</v>
      </c>
      <c r="I65" s="193">
        <v>0.8264</v>
      </c>
      <c r="J65" s="193">
        <v>0.8262</v>
      </c>
      <c r="K65" s="193">
        <v>0.826</v>
      </c>
    </row>
    <row r="66" spans="1:11" ht="12.75">
      <c r="A66">
        <v>103</v>
      </c>
      <c r="B66" s="193">
        <v>0.8258</v>
      </c>
      <c r="C66" s="193">
        <v>0.8256</v>
      </c>
      <c r="D66" s="193">
        <v>0.8253</v>
      </c>
      <c r="E66" s="193">
        <v>0.8251</v>
      </c>
      <c r="F66" s="193">
        <v>0.8249</v>
      </c>
      <c r="G66" s="193">
        <v>0.8247</v>
      </c>
      <c r="H66" s="193">
        <v>0.8245</v>
      </c>
      <c r="I66" s="193">
        <v>0.8243</v>
      </c>
      <c r="J66" s="193">
        <v>0.8241</v>
      </c>
      <c r="K66" s="193">
        <v>0.8239</v>
      </c>
    </row>
    <row r="67" spans="1:11" ht="12.75">
      <c r="A67">
        <v>104</v>
      </c>
      <c r="B67" s="193">
        <v>0.8237</v>
      </c>
      <c r="C67" s="193">
        <v>0.8235</v>
      </c>
      <c r="D67" s="193">
        <v>0.8233</v>
      </c>
      <c r="E67" s="193">
        <v>0.8231</v>
      </c>
      <c r="F67" s="193">
        <v>0.8229</v>
      </c>
      <c r="G67" s="193">
        <v>0.8227</v>
      </c>
      <c r="H67" s="193">
        <v>0.8225</v>
      </c>
      <c r="I67" s="193">
        <v>0.8223</v>
      </c>
      <c r="J67" s="193">
        <v>0.8221</v>
      </c>
      <c r="K67" s="193">
        <v>0.8219</v>
      </c>
    </row>
    <row r="68" spans="1:11" ht="12.75">
      <c r="A68">
        <v>105</v>
      </c>
      <c r="B68" s="193">
        <v>0.8217</v>
      </c>
      <c r="C68" s="193">
        <v>0.8215</v>
      </c>
      <c r="D68" s="193">
        <v>0.8214</v>
      </c>
      <c r="E68" s="193">
        <v>0.8212</v>
      </c>
      <c r="F68" s="193">
        <v>0.821</v>
      </c>
      <c r="G68" s="193">
        <v>0.8208</v>
      </c>
      <c r="H68" s="193">
        <v>0.8206</v>
      </c>
      <c r="I68" s="193">
        <v>0.8204</v>
      </c>
      <c r="J68" s="193">
        <v>0.8202</v>
      </c>
      <c r="K68" s="193">
        <v>0.82</v>
      </c>
    </row>
    <row r="69" spans="1:11" ht="12.75">
      <c r="A69">
        <v>106</v>
      </c>
      <c r="B69" s="193">
        <v>0.8198</v>
      </c>
      <c r="C69" s="193">
        <v>0.8197</v>
      </c>
      <c r="D69" s="193">
        <v>0.8195</v>
      </c>
      <c r="E69" s="193">
        <v>0.8193</v>
      </c>
      <c r="F69" s="193">
        <v>0.8191</v>
      </c>
      <c r="G69" s="193">
        <v>0.8189</v>
      </c>
      <c r="H69" s="193">
        <v>0.8188</v>
      </c>
      <c r="I69" s="193">
        <v>0.8186</v>
      </c>
      <c r="J69" s="193">
        <v>0.8184</v>
      </c>
      <c r="K69" s="193">
        <v>0.8182</v>
      </c>
    </row>
    <row r="70" spans="1:11" ht="12.75">
      <c r="A70">
        <v>107</v>
      </c>
      <c r="B70" s="193">
        <v>0.818</v>
      </c>
      <c r="C70" s="193">
        <v>0.8179</v>
      </c>
      <c r="D70" s="193">
        <v>0.8177</v>
      </c>
      <c r="E70" s="193">
        <v>0.8175</v>
      </c>
      <c r="F70" s="193">
        <v>0.8173</v>
      </c>
      <c r="G70" s="193">
        <v>0.8172</v>
      </c>
      <c r="H70" s="193">
        <v>0.817</v>
      </c>
      <c r="I70" s="193">
        <v>0.8168</v>
      </c>
      <c r="J70" s="193">
        <v>0.8167</v>
      </c>
      <c r="K70" s="193">
        <v>0.8165</v>
      </c>
    </row>
    <row r="71" spans="1:11" ht="12.75">
      <c r="A71">
        <v>108</v>
      </c>
      <c r="B71" s="193">
        <v>0.8163</v>
      </c>
      <c r="C71" s="193">
        <v>0.8161</v>
      </c>
      <c r="D71" s="193">
        <v>0.816</v>
      </c>
      <c r="E71" s="193">
        <v>0.8158</v>
      </c>
      <c r="F71" s="193">
        <v>0.8156</v>
      </c>
      <c r="G71" s="193">
        <v>0.8155</v>
      </c>
      <c r="H71" s="193">
        <v>0.8153</v>
      </c>
      <c r="I71" s="193">
        <v>0.8152</v>
      </c>
      <c r="J71" s="193">
        <v>0.815</v>
      </c>
      <c r="K71" s="193">
        <v>0.8148</v>
      </c>
    </row>
    <row r="72" spans="1:11" ht="12.75">
      <c r="A72">
        <v>109</v>
      </c>
      <c r="B72" s="193">
        <v>0.8147</v>
      </c>
      <c r="C72" s="193">
        <v>0.8145</v>
      </c>
      <c r="D72" s="193">
        <v>0.8143</v>
      </c>
      <c r="E72" s="193">
        <v>0.8142</v>
      </c>
      <c r="F72" s="193">
        <v>0.814</v>
      </c>
      <c r="G72" s="193">
        <v>0.8139</v>
      </c>
      <c r="H72" s="193">
        <v>0.8137</v>
      </c>
      <c r="I72" s="193">
        <v>0.8135</v>
      </c>
      <c r="J72" s="193">
        <v>0.8134</v>
      </c>
      <c r="K72" s="193">
        <v>0.8132</v>
      </c>
    </row>
    <row r="73" spans="1:11" ht="12.75">
      <c r="A73">
        <v>110</v>
      </c>
      <c r="B73" s="193">
        <v>0.8131</v>
      </c>
      <c r="C73" s="193">
        <v>0.8129</v>
      </c>
      <c r="D73" s="193">
        <v>0.8128</v>
      </c>
      <c r="E73" s="193">
        <v>0.8126</v>
      </c>
      <c r="F73" s="193">
        <v>0.8124</v>
      </c>
      <c r="G73" s="193">
        <v>0.8123</v>
      </c>
      <c r="H73" s="193">
        <v>0.8121</v>
      </c>
      <c r="I73" s="193">
        <v>0.812</v>
      </c>
      <c r="J73" s="193">
        <v>0.8118</v>
      </c>
      <c r="K73" s="193">
        <v>0.8117</v>
      </c>
    </row>
    <row r="74" spans="1:11" ht="12.75">
      <c r="A74">
        <v>111</v>
      </c>
      <c r="B74" s="193">
        <v>0.8115</v>
      </c>
      <c r="C74" s="193">
        <v>0.8114</v>
      </c>
      <c r="D74" s="193">
        <v>0.8112</v>
      </c>
      <c r="E74" s="193">
        <v>0.8111</v>
      </c>
      <c r="F74" s="193">
        <v>0.8109</v>
      </c>
      <c r="G74" s="193">
        <v>0.8108</v>
      </c>
      <c r="H74" s="193">
        <v>0.8106</v>
      </c>
      <c r="I74" s="193">
        <v>0.8105</v>
      </c>
      <c r="J74" s="193">
        <v>0.8103</v>
      </c>
      <c r="K74" s="193">
        <v>0.8102</v>
      </c>
    </row>
    <row r="75" spans="1:11" ht="12.75">
      <c r="A75">
        <v>112</v>
      </c>
      <c r="B75" s="193">
        <v>0.8101</v>
      </c>
      <c r="C75" s="193">
        <v>0.8099</v>
      </c>
      <c r="D75" s="193">
        <v>0.8098</v>
      </c>
      <c r="E75" s="193">
        <v>0.8096</v>
      </c>
      <c r="F75" s="193">
        <v>0.8095</v>
      </c>
      <c r="G75" s="193">
        <v>0.8093</v>
      </c>
      <c r="H75" s="193">
        <v>0.8092</v>
      </c>
      <c r="I75" s="193">
        <v>0.809</v>
      </c>
      <c r="J75" s="193">
        <v>0.8089</v>
      </c>
      <c r="K75" s="193">
        <v>0.8088</v>
      </c>
    </row>
    <row r="76" spans="1:11" ht="12.75">
      <c r="A76">
        <v>113</v>
      </c>
      <c r="B76" s="193">
        <v>0.8086</v>
      </c>
      <c r="C76" s="193">
        <v>0.8085</v>
      </c>
      <c r="D76" s="193">
        <v>0.8083</v>
      </c>
      <c r="E76" s="193">
        <v>0.8082</v>
      </c>
      <c r="F76" s="193">
        <v>0.8081</v>
      </c>
      <c r="G76" s="193">
        <v>0.8079</v>
      </c>
      <c r="H76" s="193">
        <v>0.8078</v>
      </c>
      <c r="I76" s="193">
        <v>0.8077</v>
      </c>
      <c r="J76" s="193">
        <v>0.8075</v>
      </c>
      <c r="K76" s="193">
        <v>0.8074</v>
      </c>
    </row>
    <row r="77" spans="1:11" ht="12.75">
      <c r="A77">
        <v>114</v>
      </c>
      <c r="B77" s="193">
        <v>0.8072</v>
      </c>
      <c r="C77" s="193">
        <v>0.8071</v>
      </c>
      <c r="D77" s="193">
        <v>0.807</v>
      </c>
      <c r="E77" s="193">
        <v>0.8068</v>
      </c>
      <c r="F77" s="193">
        <v>0.8067</v>
      </c>
      <c r="G77" s="193">
        <v>0.8066</v>
      </c>
      <c r="H77" s="193">
        <v>0.8064</v>
      </c>
      <c r="I77" s="193">
        <v>0.8063</v>
      </c>
      <c r="J77" s="193">
        <v>0.8062</v>
      </c>
      <c r="K77" s="193">
        <v>0.806</v>
      </c>
    </row>
    <row r="78" spans="1:11" ht="12.75">
      <c r="A78">
        <v>115</v>
      </c>
      <c r="B78" s="193">
        <v>0.8059</v>
      </c>
      <c r="C78" s="193">
        <v>0.8058</v>
      </c>
      <c r="D78" s="193">
        <v>0.8056</v>
      </c>
      <c r="E78" s="193">
        <v>0.8055</v>
      </c>
      <c r="F78" s="193">
        <v>0.8054</v>
      </c>
      <c r="G78" s="193">
        <v>0.8052</v>
      </c>
      <c r="H78" s="193">
        <v>0.8051</v>
      </c>
      <c r="I78" s="193">
        <v>0.805</v>
      </c>
      <c r="J78" s="193">
        <v>0.8049</v>
      </c>
      <c r="K78" s="193">
        <v>0.8047</v>
      </c>
    </row>
    <row r="79" spans="1:11" ht="12.75">
      <c r="A79">
        <v>116</v>
      </c>
      <c r="B79" s="193">
        <v>0.8046</v>
      </c>
      <c r="C79" s="193">
        <v>0.8045</v>
      </c>
      <c r="D79" s="193">
        <v>0.8043</v>
      </c>
      <c r="E79" s="193">
        <v>0.8042</v>
      </c>
      <c r="F79" s="193">
        <v>0.8041</v>
      </c>
      <c r="G79" s="193">
        <v>0.804</v>
      </c>
      <c r="H79" s="193">
        <v>0.8038</v>
      </c>
      <c r="I79" s="193">
        <v>0.8037</v>
      </c>
      <c r="J79" s="193">
        <v>0.8036</v>
      </c>
      <c r="K79" s="193">
        <v>0.8034</v>
      </c>
    </row>
    <row r="80" spans="1:11" ht="12.75">
      <c r="A80">
        <v>117</v>
      </c>
      <c r="B80" s="193">
        <v>0.8033</v>
      </c>
      <c r="C80" s="193">
        <v>0.8032</v>
      </c>
      <c r="D80" s="193">
        <v>0.8031</v>
      </c>
      <c r="E80" s="193">
        <v>0.8029</v>
      </c>
      <c r="F80" s="193">
        <v>0.8028</v>
      </c>
      <c r="G80" s="193">
        <v>0.8027</v>
      </c>
      <c r="H80" s="193">
        <v>0.8026</v>
      </c>
      <c r="I80" s="193">
        <v>0.8024</v>
      </c>
      <c r="J80" s="193">
        <v>0.8023</v>
      </c>
      <c r="K80" s="193">
        <v>0.8022</v>
      </c>
    </row>
    <row r="81" spans="1:11" ht="12.75">
      <c r="A81">
        <v>118</v>
      </c>
      <c r="B81" s="193">
        <v>0.8021</v>
      </c>
      <c r="C81" s="193">
        <v>0.802</v>
      </c>
      <c r="D81" s="193">
        <v>0.8018</v>
      </c>
      <c r="E81" s="193">
        <v>0.8017</v>
      </c>
      <c r="F81" s="193">
        <v>0.8016</v>
      </c>
      <c r="G81" s="193">
        <v>0.8015</v>
      </c>
      <c r="H81" s="193">
        <v>0.8013</v>
      </c>
      <c r="I81" s="193">
        <v>0.8012</v>
      </c>
      <c r="J81" s="193">
        <v>0.8011</v>
      </c>
      <c r="K81" s="193">
        <v>0.801</v>
      </c>
    </row>
    <row r="82" spans="1:11" ht="12.75">
      <c r="A82">
        <v>119</v>
      </c>
      <c r="B82" s="193">
        <v>0.8009</v>
      </c>
      <c r="C82" s="193">
        <v>0.8007</v>
      </c>
      <c r="D82" s="193">
        <v>0.8006</v>
      </c>
      <c r="E82" s="193">
        <v>0.8005</v>
      </c>
      <c r="F82" s="193">
        <v>0.8004</v>
      </c>
      <c r="G82" s="193">
        <v>0.8003</v>
      </c>
      <c r="H82" s="193">
        <v>0.8001</v>
      </c>
      <c r="I82" s="193">
        <v>0.8</v>
      </c>
      <c r="J82" s="193">
        <v>0.7999</v>
      </c>
      <c r="K82" s="193">
        <v>0.7998</v>
      </c>
    </row>
    <row r="83" spans="1:11" ht="12.75">
      <c r="A83">
        <v>120</v>
      </c>
      <c r="B83" s="193">
        <v>0.7997</v>
      </c>
      <c r="C83" s="193">
        <v>0.7995</v>
      </c>
      <c r="D83" s="193">
        <v>0.7994</v>
      </c>
      <c r="E83" s="193">
        <v>0.7993</v>
      </c>
      <c r="F83" s="193">
        <v>0.7992</v>
      </c>
      <c r="G83" s="193">
        <v>0.7991</v>
      </c>
      <c r="H83" s="193">
        <v>0.7989</v>
      </c>
      <c r="I83" s="193">
        <v>0.7988</v>
      </c>
      <c r="J83" s="193">
        <v>0.7987</v>
      </c>
      <c r="K83" s="193">
        <v>0.7986</v>
      </c>
    </row>
    <row r="84" spans="1:11" ht="12.75">
      <c r="A84">
        <v>121</v>
      </c>
      <c r="B84" s="193">
        <v>0.7985</v>
      </c>
      <c r="C84" s="193">
        <v>0.7984</v>
      </c>
      <c r="D84" s="193">
        <v>0.7982</v>
      </c>
      <c r="E84" s="193">
        <v>0.7981</v>
      </c>
      <c r="F84" s="193">
        <v>0.798</v>
      </c>
      <c r="G84" s="193">
        <v>0.7979</v>
      </c>
      <c r="H84" s="193">
        <v>0.7978</v>
      </c>
      <c r="I84" s="193">
        <v>0.7977</v>
      </c>
      <c r="J84" s="193">
        <v>0.7975</v>
      </c>
      <c r="K84" s="193">
        <v>0.7974</v>
      </c>
    </row>
    <row r="85" spans="1:11" ht="12.75">
      <c r="A85">
        <v>122</v>
      </c>
      <c r="B85" s="193">
        <v>0.7973</v>
      </c>
      <c r="C85" s="193">
        <v>0.7972</v>
      </c>
      <c r="D85" s="193">
        <v>0.7971</v>
      </c>
      <c r="E85" s="193">
        <v>0.797</v>
      </c>
      <c r="F85" s="193">
        <v>0.7969</v>
      </c>
      <c r="G85" s="193">
        <v>0.7967</v>
      </c>
      <c r="H85" s="193">
        <v>0.7966</v>
      </c>
      <c r="I85" s="193">
        <v>0.7965</v>
      </c>
      <c r="J85" s="193">
        <v>0.7964</v>
      </c>
      <c r="K85" s="193">
        <v>0.7963</v>
      </c>
    </row>
    <row r="86" spans="1:11" ht="12.75">
      <c r="A86">
        <v>123</v>
      </c>
      <c r="B86" s="193">
        <v>0.7962</v>
      </c>
      <c r="C86" s="193">
        <v>0.796</v>
      </c>
      <c r="D86" s="193">
        <v>0.7959</v>
      </c>
      <c r="E86" s="193">
        <v>0.7958</v>
      </c>
      <c r="F86" s="193">
        <v>0.7957</v>
      </c>
      <c r="G86" s="193">
        <v>0.7956</v>
      </c>
      <c r="H86" s="193">
        <v>0.7955</v>
      </c>
      <c r="I86" s="193">
        <v>0.7954</v>
      </c>
      <c r="J86" s="193">
        <v>0.7953</v>
      </c>
      <c r="K86" s="193">
        <v>0.7951</v>
      </c>
    </row>
    <row r="87" spans="1:11" ht="12.75">
      <c r="A87">
        <v>124</v>
      </c>
      <c r="B87" s="193">
        <v>0.795</v>
      </c>
      <c r="C87" s="193">
        <v>0.7949</v>
      </c>
      <c r="D87" s="193">
        <v>0.7948</v>
      </c>
      <c r="E87" s="193">
        <v>0.7947</v>
      </c>
      <c r="F87" s="193">
        <v>0.7946</v>
      </c>
      <c r="G87" s="193">
        <v>0.7945</v>
      </c>
      <c r="H87" s="193">
        <v>0.7943</v>
      </c>
      <c r="I87" s="193">
        <v>0.7942</v>
      </c>
      <c r="J87" s="193">
        <v>0.7941</v>
      </c>
      <c r="K87" s="193">
        <v>0.794</v>
      </c>
    </row>
    <row r="88" spans="1:11" ht="12.75">
      <c r="A88">
        <v>125</v>
      </c>
      <c r="B88" s="193">
        <v>0.7939</v>
      </c>
      <c r="C88" s="193">
        <v>0.7938</v>
      </c>
      <c r="D88" s="193">
        <v>0.7937</v>
      </c>
      <c r="E88" s="193">
        <v>0.7936</v>
      </c>
      <c r="F88" s="193">
        <v>0.7934</v>
      </c>
      <c r="G88" s="193">
        <v>0.7933</v>
      </c>
      <c r="H88" s="193">
        <v>0.7932</v>
      </c>
      <c r="I88" s="193">
        <v>0.7931</v>
      </c>
      <c r="J88" s="193">
        <v>0.793</v>
      </c>
      <c r="K88" s="193">
        <v>0.7929</v>
      </c>
    </row>
    <row r="89" spans="1:11" ht="12.75">
      <c r="A89">
        <v>126</v>
      </c>
      <c r="B89" s="193">
        <v>0.7928</v>
      </c>
      <c r="C89" s="193">
        <v>0.7927</v>
      </c>
      <c r="D89" s="193">
        <v>0.7926</v>
      </c>
      <c r="E89" s="193">
        <v>0.7924</v>
      </c>
      <c r="F89" s="193">
        <v>0.7923</v>
      </c>
      <c r="G89" s="193">
        <v>0.7922</v>
      </c>
      <c r="H89" s="193">
        <v>0.7921</v>
      </c>
      <c r="I89" s="193">
        <v>0.792</v>
      </c>
      <c r="J89" s="193">
        <v>0.7919</v>
      </c>
      <c r="K89" s="193">
        <v>0.7918</v>
      </c>
    </row>
    <row r="90" spans="1:11" ht="12.75">
      <c r="A90">
        <v>127</v>
      </c>
      <c r="B90" s="193">
        <v>0.7917</v>
      </c>
      <c r="C90" s="193">
        <v>0.7915</v>
      </c>
      <c r="D90" s="193">
        <v>0.7914</v>
      </c>
      <c r="E90" s="193">
        <v>0.7913</v>
      </c>
      <c r="F90" s="193">
        <v>0.7912</v>
      </c>
      <c r="G90" s="193">
        <v>0.7911</v>
      </c>
      <c r="H90" s="193">
        <v>0.791</v>
      </c>
      <c r="I90" s="193">
        <v>0.7909</v>
      </c>
      <c r="J90" s="193">
        <v>0.7908</v>
      </c>
      <c r="K90" s="193">
        <v>0.7907</v>
      </c>
    </row>
    <row r="91" spans="1:11" ht="12.75">
      <c r="A91">
        <v>128</v>
      </c>
      <c r="B91" s="193">
        <v>0.7905</v>
      </c>
      <c r="C91" s="193">
        <v>0.7904</v>
      </c>
      <c r="D91" s="193">
        <v>0.7903</v>
      </c>
      <c r="E91" s="193">
        <v>0.7902</v>
      </c>
      <c r="F91" s="193">
        <v>0.7901</v>
      </c>
      <c r="G91" s="193">
        <v>0.79</v>
      </c>
      <c r="H91" s="193">
        <v>0.7899</v>
      </c>
      <c r="I91" s="193">
        <v>0.7898</v>
      </c>
      <c r="J91" s="193">
        <v>0.7897</v>
      </c>
      <c r="K91" s="193">
        <v>0.7895</v>
      </c>
    </row>
    <row r="92" spans="1:11" ht="12.75">
      <c r="A92">
        <v>129</v>
      </c>
      <c r="B92" s="193">
        <v>0.7894</v>
      </c>
      <c r="C92" s="193">
        <v>0.7893</v>
      </c>
      <c r="D92" s="193">
        <v>0.7892</v>
      </c>
      <c r="E92" s="193">
        <v>0.7891</v>
      </c>
      <c r="F92" s="193">
        <v>0.789</v>
      </c>
      <c r="G92" s="193">
        <v>0.7889</v>
      </c>
      <c r="H92" s="193">
        <v>0.7888</v>
      </c>
      <c r="I92" s="193">
        <v>0.7887</v>
      </c>
      <c r="J92" s="193">
        <v>0.7886</v>
      </c>
      <c r="K92" s="193">
        <v>0.7884</v>
      </c>
    </row>
    <row r="93" spans="1:11" ht="12.75">
      <c r="A93">
        <v>130</v>
      </c>
      <c r="B93" s="193">
        <v>0.7883</v>
      </c>
      <c r="C93" s="193">
        <v>0.7882</v>
      </c>
      <c r="D93" s="193">
        <v>0.7881</v>
      </c>
      <c r="E93" s="193">
        <v>0.788</v>
      </c>
      <c r="F93" s="193">
        <v>0.7879</v>
      </c>
      <c r="G93" s="193">
        <v>0.7878</v>
      </c>
      <c r="H93" s="193">
        <v>0.7877</v>
      </c>
      <c r="I93" s="193">
        <v>0.7876</v>
      </c>
      <c r="J93" s="193">
        <v>0.7875</v>
      </c>
      <c r="K93" s="193">
        <v>0.7873</v>
      </c>
    </row>
    <row r="94" spans="1:11" ht="12.75">
      <c r="A94">
        <v>131</v>
      </c>
      <c r="B94" s="193">
        <v>0.7872</v>
      </c>
      <c r="C94" s="193">
        <v>0.7871</v>
      </c>
      <c r="D94" s="193">
        <v>0.787</v>
      </c>
      <c r="E94" s="193">
        <v>0.7869</v>
      </c>
      <c r="F94" s="193">
        <v>0.7868</v>
      </c>
      <c r="G94" s="193">
        <v>0.7867</v>
      </c>
      <c r="H94" s="193">
        <v>0.7866</v>
      </c>
      <c r="I94" s="193">
        <v>0.7865</v>
      </c>
      <c r="J94" s="193">
        <v>0.7864</v>
      </c>
      <c r="K94" s="193">
        <v>0.7862</v>
      </c>
    </row>
    <row r="95" spans="1:11" ht="12.75">
      <c r="A95">
        <v>132</v>
      </c>
      <c r="B95" s="193">
        <v>0.7861</v>
      </c>
      <c r="C95" s="193">
        <v>0.786</v>
      </c>
      <c r="D95" s="193">
        <v>0.7859</v>
      </c>
      <c r="E95" s="193">
        <v>0.7858</v>
      </c>
      <c r="F95" s="193">
        <v>0.7857</v>
      </c>
      <c r="G95" s="193">
        <v>0.7856</v>
      </c>
      <c r="H95" s="193">
        <v>0.7855</v>
      </c>
      <c r="I95" s="193">
        <v>0.7854</v>
      </c>
      <c r="J95" s="193">
        <v>0.7853</v>
      </c>
      <c r="K95" s="193">
        <v>0.7852</v>
      </c>
    </row>
    <row r="96" spans="1:11" ht="12.75">
      <c r="A96">
        <v>133</v>
      </c>
      <c r="B96" s="193">
        <v>0.785</v>
      </c>
      <c r="C96" s="193">
        <v>0.7849</v>
      </c>
      <c r="D96" s="193">
        <v>0.7848</v>
      </c>
      <c r="E96" s="193">
        <v>0.7847</v>
      </c>
      <c r="F96" s="193">
        <v>0.7846</v>
      </c>
      <c r="G96" s="193">
        <v>0.7845</v>
      </c>
      <c r="H96" s="193">
        <v>0.7844</v>
      </c>
      <c r="I96" s="193">
        <v>0.7843</v>
      </c>
      <c r="J96" s="193">
        <v>0.7842</v>
      </c>
      <c r="K96" s="193">
        <v>0.7841</v>
      </c>
    </row>
    <row r="97" spans="1:11" ht="12.75">
      <c r="A97">
        <v>134</v>
      </c>
      <c r="B97" s="193">
        <v>0.784</v>
      </c>
      <c r="C97" s="193">
        <v>0.7838</v>
      </c>
      <c r="D97" s="193">
        <v>0.7837</v>
      </c>
      <c r="E97" s="193">
        <v>0.7836</v>
      </c>
      <c r="F97" s="193">
        <v>0.7835</v>
      </c>
      <c r="G97" s="193">
        <v>0.7834</v>
      </c>
      <c r="H97" s="193">
        <v>0.7833</v>
      </c>
      <c r="I97" s="193">
        <v>0.7832</v>
      </c>
      <c r="J97" s="193">
        <v>0.7831</v>
      </c>
      <c r="K97" s="193">
        <v>0.783</v>
      </c>
    </row>
    <row r="98" spans="1:11" ht="12.75">
      <c r="A98">
        <v>135</v>
      </c>
      <c r="B98" s="193">
        <v>0.7829</v>
      </c>
      <c r="C98" s="193">
        <v>0.7828</v>
      </c>
      <c r="D98" s="193">
        <v>0.7827</v>
      </c>
      <c r="E98" s="193">
        <v>0.7825</v>
      </c>
      <c r="F98" s="193">
        <v>0.7824</v>
      </c>
      <c r="G98" s="193">
        <v>0.7823</v>
      </c>
      <c r="H98" s="193">
        <v>0.7822</v>
      </c>
      <c r="I98" s="193">
        <v>0.7821</v>
      </c>
      <c r="J98" s="193">
        <v>0.782</v>
      </c>
      <c r="K98" s="193">
        <v>0.7819</v>
      </c>
    </row>
    <row r="99" spans="1:11" ht="12.75">
      <c r="A99">
        <v>136</v>
      </c>
      <c r="B99" s="193">
        <v>0.7818</v>
      </c>
      <c r="C99" s="193">
        <v>0.7817</v>
      </c>
      <c r="D99" s="193">
        <v>0.7816</v>
      </c>
      <c r="E99" s="193">
        <v>0.7815</v>
      </c>
      <c r="F99" s="193">
        <v>0.7814</v>
      </c>
      <c r="G99" s="193">
        <v>0.7813</v>
      </c>
      <c r="H99" s="193">
        <v>0.7812</v>
      </c>
      <c r="I99" s="193">
        <v>0.7811</v>
      </c>
      <c r="J99" s="193">
        <v>0.7809</v>
      </c>
      <c r="K99" s="193">
        <v>0.7808</v>
      </c>
    </row>
    <row r="100" spans="1:11" ht="12.75">
      <c r="A100">
        <v>137</v>
      </c>
      <c r="B100" s="193">
        <v>0.7807</v>
      </c>
      <c r="C100" s="193">
        <v>0.7806</v>
      </c>
      <c r="D100" s="193">
        <v>0.7805</v>
      </c>
      <c r="E100" s="193">
        <v>0.7804</v>
      </c>
      <c r="F100" s="193">
        <v>0.7803</v>
      </c>
      <c r="G100" s="193">
        <v>0.7802</v>
      </c>
      <c r="H100" s="193">
        <v>0.7801</v>
      </c>
      <c r="I100" s="193">
        <v>0.78</v>
      </c>
      <c r="J100" s="193">
        <v>0.7799</v>
      </c>
      <c r="K100" s="193">
        <v>0.7798</v>
      </c>
    </row>
    <row r="101" spans="1:11" ht="12.75">
      <c r="A101">
        <v>138</v>
      </c>
      <c r="B101" s="193">
        <v>0.7797</v>
      </c>
      <c r="C101" s="193">
        <v>0.7796</v>
      </c>
      <c r="D101" s="193">
        <v>0.7795</v>
      </c>
      <c r="E101" s="193">
        <v>0.7794</v>
      </c>
      <c r="F101" s="193">
        <v>0.7793</v>
      </c>
      <c r="G101" s="193">
        <v>0.7792</v>
      </c>
      <c r="H101" s="193">
        <v>0.7791</v>
      </c>
      <c r="I101" s="193">
        <v>0.779</v>
      </c>
      <c r="J101" s="193">
        <v>0.7789</v>
      </c>
      <c r="K101" s="193">
        <v>0.7787</v>
      </c>
    </row>
    <row r="102" spans="1:11" ht="12.75">
      <c r="A102">
        <v>139</v>
      </c>
      <c r="B102" s="193">
        <v>0.7786</v>
      </c>
      <c r="C102" s="193">
        <v>0.7785</v>
      </c>
      <c r="D102" s="193">
        <v>0.7784</v>
      </c>
      <c r="E102" s="193">
        <v>0.7783</v>
      </c>
      <c r="F102" s="193">
        <v>0.7782</v>
      </c>
      <c r="G102" s="193">
        <v>0.7781</v>
      </c>
      <c r="H102" s="193">
        <v>0.778</v>
      </c>
      <c r="I102" s="193">
        <v>0.7779</v>
      </c>
      <c r="J102" s="193">
        <v>0.7778</v>
      </c>
      <c r="K102" s="193">
        <v>0.7777</v>
      </c>
    </row>
    <row r="103" spans="1:11" ht="12.75">
      <c r="A103">
        <v>140</v>
      </c>
      <c r="B103" s="193">
        <v>0.7776</v>
      </c>
      <c r="C103" s="193">
        <v>0.7775</v>
      </c>
      <c r="D103" s="193">
        <v>0.7774</v>
      </c>
      <c r="E103" s="193">
        <v>0.7773</v>
      </c>
      <c r="F103" s="193">
        <v>0.7772</v>
      </c>
      <c r="G103" s="193">
        <v>0.7771</v>
      </c>
      <c r="H103" s="193">
        <v>0.777</v>
      </c>
      <c r="I103" s="193">
        <v>0.7769</v>
      </c>
      <c r="J103" s="193">
        <v>0.7768</v>
      </c>
      <c r="K103" s="193">
        <v>0.7767</v>
      </c>
    </row>
    <row r="104" spans="1:11" ht="12.75">
      <c r="A104">
        <v>141</v>
      </c>
      <c r="B104" s="193">
        <v>0.7766</v>
      </c>
      <c r="C104" s="193">
        <v>0.7765</v>
      </c>
      <c r="D104" s="193">
        <v>0.7764</v>
      </c>
      <c r="E104" s="193">
        <v>0.7763</v>
      </c>
      <c r="F104" s="193">
        <v>0.7762</v>
      </c>
      <c r="G104" s="193">
        <v>0.7761</v>
      </c>
      <c r="H104" s="193">
        <v>0.776</v>
      </c>
      <c r="I104" s="193">
        <v>0.7759</v>
      </c>
      <c r="J104" s="193">
        <v>0.7759</v>
      </c>
      <c r="K104" s="193">
        <v>0.7758</v>
      </c>
    </row>
    <row r="105" spans="1:11" ht="12.75">
      <c r="A105">
        <v>142</v>
      </c>
      <c r="B105" s="193">
        <v>0.7757</v>
      </c>
      <c r="C105" s="193">
        <v>0.7756</v>
      </c>
      <c r="D105" s="193">
        <v>0.7755</v>
      </c>
      <c r="E105" s="193">
        <v>0.7754</v>
      </c>
      <c r="F105" s="193">
        <v>0.7753</v>
      </c>
      <c r="G105" s="193">
        <v>0.7752</v>
      </c>
      <c r="H105" s="193">
        <v>0.7751</v>
      </c>
      <c r="I105" s="193">
        <v>0.775</v>
      </c>
      <c r="J105" s="193">
        <v>0.7749</v>
      </c>
      <c r="K105" s="193">
        <v>0.7748</v>
      </c>
    </row>
    <row r="106" spans="1:11" ht="12.75">
      <c r="A106">
        <v>143</v>
      </c>
      <c r="B106" s="193">
        <v>0.7747</v>
      </c>
      <c r="C106" s="193">
        <v>0.7746</v>
      </c>
      <c r="D106" s="193">
        <v>0.7745</v>
      </c>
      <c r="E106" s="193">
        <v>0.7744</v>
      </c>
      <c r="F106" s="193">
        <v>0.7744</v>
      </c>
      <c r="G106" s="193">
        <v>0.7743</v>
      </c>
      <c r="H106" s="193">
        <v>0.7742</v>
      </c>
      <c r="I106" s="193">
        <v>0.7741</v>
      </c>
      <c r="J106" s="193">
        <v>0.774</v>
      </c>
      <c r="K106" s="193">
        <v>0.7739</v>
      </c>
    </row>
    <row r="107" spans="1:11" ht="12.75">
      <c r="A107">
        <v>144</v>
      </c>
      <c r="B107" s="193">
        <v>0.7738</v>
      </c>
      <c r="C107" s="193">
        <v>0.7737</v>
      </c>
      <c r="D107" s="193">
        <v>0.7736</v>
      </c>
      <c r="E107" s="193">
        <v>0.7736</v>
      </c>
      <c r="F107" s="193">
        <v>0.7735</v>
      </c>
      <c r="G107" s="193">
        <v>0.7734</v>
      </c>
      <c r="H107" s="193">
        <v>0.7733</v>
      </c>
      <c r="I107" s="193">
        <v>0.7732</v>
      </c>
      <c r="J107" s="193">
        <v>0.7731</v>
      </c>
      <c r="K107" s="193">
        <v>0.773</v>
      </c>
    </row>
    <row r="108" spans="1:11" ht="12.75">
      <c r="A108">
        <v>145</v>
      </c>
      <c r="B108" s="193">
        <v>0.773</v>
      </c>
      <c r="C108" s="193">
        <v>0.7729</v>
      </c>
      <c r="D108" s="193">
        <v>0.7728</v>
      </c>
      <c r="E108" s="193">
        <v>0.7727</v>
      </c>
      <c r="F108" s="193">
        <v>0.7726</v>
      </c>
      <c r="G108" s="193">
        <v>0.7725</v>
      </c>
      <c r="H108" s="193">
        <v>0.7725</v>
      </c>
      <c r="I108" s="193">
        <v>0.7724</v>
      </c>
      <c r="J108" s="193">
        <v>0.7723</v>
      </c>
      <c r="K108" s="193">
        <v>0.7722</v>
      </c>
    </row>
    <row r="109" spans="1:11" ht="12.75">
      <c r="A109">
        <v>146</v>
      </c>
      <c r="B109" s="193">
        <v>0.7721</v>
      </c>
      <c r="C109" s="193">
        <v>0.7721</v>
      </c>
      <c r="D109" s="193">
        <v>0.772</v>
      </c>
      <c r="E109" s="193">
        <v>0.7719</v>
      </c>
      <c r="F109" s="193">
        <v>0.7718</v>
      </c>
      <c r="G109" s="193">
        <v>0.7717</v>
      </c>
      <c r="H109" s="193">
        <v>0.7717</v>
      </c>
      <c r="I109" s="193">
        <v>0.7716</v>
      </c>
      <c r="J109" s="193">
        <v>0.7715</v>
      </c>
      <c r="K109" s="193">
        <v>0.7714</v>
      </c>
    </row>
    <row r="110" spans="1:11" ht="12.75">
      <c r="A110">
        <v>147</v>
      </c>
      <c r="B110" s="193">
        <v>0.7714</v>
      </c>
      <c r="C110" s="193">
        <v>0.7713</v>
      </c>
      <c r="D110" s="193">
        <v>0.7712</v>
      </c>
      <c r="E110" s="193">
        <v>0.7712</v>
      </c>
      <c r="F110" s="193">
        <v>0.7711</v>
      </c>
      <c r="G110" s="193">
        <v>0.771</v>
      </c>
      <c r="H110" s="193">
        <v>0.7709</v>
      </c>
      <c r="I110" s="193">
        <v>0.7709</v>
      </c>
      <c r="J110" s="193">
        <v>0.7708</v>
      </c>
      <c r="K110" s="193">
        <v>0.7707</v>
      </c>
    </row>
    <row r="111" spans="1:11" ht="12.75">
      <c r="A111">
        <v>148</v>
      </c>
      <c r="B111" s="193">
        <v>0.7707</v>
      </c>
      <c r="C111" s="193">
        <v>0.7706</v>
      </c>
      <c r="D111" s="193">
        <v>0.7705</v>
      </c>
      <c r="E111" s="193">
        <v>0.7705</v>
      </c>
      <c r="F111" s="193">
        <v>0.7704</v>
      </c>
      <c r="G111" s="193">
        <v>0.7703</v>
      </c>
      <c r="H111" s="193">
        <v>0.7703</v>
      </c>
      <c r="I111" s="193">
        <v>0.7702</v>
      </c>
      <c r="J111" s="193">
        <v>0.7702</v>
      </c>
      <c r="K111" s="193">
        <v>0.7701</v>
      </c>
    </row>
    <row r="112" spans="1:11" ht="12.75">
      <c r="A112">
        <v>149</v>
      </c>
      <c r="B112" s="193">
        <v>0.77</v>
      </c>
      <c r="C112" s="193">
        <v>0.77</v>
      </c>
      <c r="D112" s="193">
        <v>0.7699</v>
      </c>
      <c r="E112" s="193">
        <v>0.7699</v>
      </c>
      <c r="F112" s="193">
        <v>0.7698</v>
      </c>
      <c r="G112" s="193">
        <v>0.7698</v>
      </c>
      <c r="H112" s="193">
        <v>0.7697</v>
      </c>
      <c r="I112" s="193">
        <v>0.7696</v>
      </c>
      <c r="J112" s="193">
        <v>0.7696</v>
      </c>
      <c r="K112" s="193">
        <v>0.7695</v>
      </c>
    </row>
    <row r="113" spans="1:11" ht="12.75">
      <c r="A113">
        <v>150</v>
      </c>
      <c r="B113" s="193">
        <v>0.7695</v>
      </c>
      <c r="C113" s="193">
        <v>0.7694</v>
      </c>
      <c r="D113" s="193">
        <v>0.7694</v>
      </c>
      <c r="E113" s="193">
        <v>0.7693</v>
      </c>
      <c r="F113" s="193">
        <v>0.7693</v>
      </c>
      <c r="G113" s="193">
        <v>0.7692</v>
      </c>
      <c r="H113" s="193">
        <v>0.7692</v>
      </c>
      <c r="I113" s="193">
        <v>0.7691</v>
      </c>
      <c r="J113" s="193">
        <v>0.7691</v>
      </c>
      <c r="K113" s="193">
        <v>0.7691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9"/>
  <sheetViews>
    <sheetView workbookViewId="0" topLeftCell="A48">
      <selection activeCell="F58" sqref="F58"/>
    </sheetView>
  </sheetViews>
  <sheetFormatPr defaultColWidth="9.140625" defaultRowHeight="12.75"/>
  <cols>
    <col min="1" max="1" width="4.7109375" style="267" bestFit="1" customWidth="1"/>
    <col min="2" max="2" width="22.421875" style="268" bestFit="1" customWidth="1"/>
    <col min="3" max="3" width="15.28125" style="267" bestFit="1" customWidth="1"/>
    <col min="4" max="4" width="11.00390625" style="267" bestFit="1" customWidth="1"/>
    <col min="5" max="5" width="8.00390625" style="267" bestFit="1" customWidth="1"/>
    <col min="6" max="6" width="10.140625" style="267" bestFit="1" customWidth="1"/>
    <col min="7" max="16384" width="9.140625" style="268" customWidth="1"/>
  </cols>
  <sheetData>
    <row r="1" ht="21.75" customHeight="1">
      <c r="B1" s="268" t="s">
        <v>63</v>
      </c>
    </row>
    <row r="2" spans="1:7" ht="21.75" customHeight="1">
      <c r="A2" s="269" t="s">
        <v>110</v>
      </c>
      <c r="B2" s="270" t="s">
        <v>10</v>
      </c>
      <c r="C2" s="269" t="s">
        <v>11</v>
      </c>
      <c r="D2" s="269" t="s">
        <v>24</v>
      </c>
      <c r="E2" s="269" t="s">
        <v>123</v>
      </c>
      <c r="F2" s="269" t="s">
        <v>124</v>
      </c>
      <c r="G2" s="271"/>
    </row>
    <row r="3" spans="1:6" ht="21.75" customHeight="1">
      <c r="A3" s="204">
        <v>1</v>
      </c>
      <c r="B3" s="253" t="str">
        <f>blad1!C4</f>
        <v>Maria Eriksson</v>
      </c>
      <c r="C3" s="204" t="str">
        <f>blad1!D4</f>
        <v>Malmö AK</v>
      </c>
      <c r="D3" s="204"/>
      <c r="E3" s="204"/>
      <c r="F3" s="204"/>
    </row>
    <row r="4" spans="1:6" ht="21.75" customHeight="1">
      <c r="A4" s="204">
        <v>2</v>
      </c>
      <c r="B4" s="253">
        <f>blad1!C5</f>
        <v>0</v>
      </c>
      <c r="C4" s="204">
        <f>blad1!D5</f>
        <v>0</v>
      </c>
      <c r="D4" s="204"/>
      <c r="E4" s="204"/>
      <c r="F4" s="204"/>
    </row>
    <row r="5" spans="1:6" ht="21.75" customHeight="1">
      <c r="A5" s="204">
        <v>3</v>
      </c>
      <c r="B5" s="253" t="str">
        <f>blad1!C6</f>
        <v>Jonna Olsson</v>
      </c>
      <c r="C5" s="204" t="str">
        <f>blad1!D6</f>
        <v>TK Trossö</v>
      </c>
      <c r="D5" s="204"/>
      <c r="E5" s="204"/>
      <c r="F5" s="204"/>
    </row>
    <row r="6" spans="1:6" ht="21.75" customHeight="1">
      <c r="A6" s="204">
        <v>4</v>
      </c>
      <c r="B6" s="253">
        <f>blad1!C7</f>
        <v>0</v>
      </c>
      <c r="C6" s="204">
        <f>blad1!D7</f>
        <v>0</v>
      </c>
      <c r="D6" s="204"/>
      <c r="E6" s="204"/>
      <c r="F6" s="204"/>
    </row>
    <row r="7" spans="1:6" ht="21.75" customHeight="1">
      <c r="A7" s="204">
        <v>5</v>
      </c>
      <c r="B7" s="253">
        <f>blad1!C8</f>
        <v>0</v>
      </c>
      <c r="C7" s="204">
        <f>blad1!D8</f>
        <v>0</v>
      </c>
      <c r="D7" s="204"/>
      <c r="E7" s="204"/>
      <c r="F7" s="204"/>
    </row>
    <row r="8" spans="1:6" ht="21.75" customHeight="1">
      <c r="A8" s="204">
        <v>6</v>
      </c>
      <c r="B8" s="253">
        <f>blad1!C9</f>
        <v>0</v>
      </c>
      <c r="C8" s="204">
        <f>blad1!D9</f>
        <v>0</v>
      </c>
      <c r="D8" s="204"/>
      <c r="E8" s="204"/>
      <c r="F8" s="204"/>
    </row>
    <row r="9" spans="1:6" ht="21.75" customHeight="1">
      <c r="A9" s="204">
        <v>7</v>
      </c>
      <c r="B9" s="253">
        <f>blad1!C10</f>
        <v>0</v>
      </c>
      <c r="C9" s="204">
        <f>blad1!D10</f>
        <v>0</v>
      </c>
      <c r="D9" s="204"/>
      <c r="E9" s="204"/>
      <c r="F9" s="204"/>
    </row>
    <row r="10" spans="1:6" ht="21.75" customHeight="1">
      <c r="A10" s="204">
        <v>8</v>
      </c>
      <c r="B10" s="253">
        <f>blad1!C11</f>
        <v>0</v>
      </c>
      <c r="C10" s="204">
        <f>blad1!D11</f>
        <v>0</v>
      </c>
      <c r="D10" s="204"/>
      <c r="E10" s="204"/>
      <c r="F10" s="204"/>
    </row>
    <row r="11" spans="1:6" ht="21.75" customHeight="1">
      <c r="A11" s="204">
        <v>9</v>
      </c>
      <c r="B11" s="253">
        <f>blad1!C12</f>
        <v>0</v>
      </c>
      <c r="C11" s="204">
        <f>blad1!D12</f>
        <v>0</v>
      </c>
      <c r="D11" s="204"/>
      <c r="E11" s="204"/>
      <c r="F11" s="204"/>
    </row>
    <row r="12" spans="1:6" ht="21.75" customHeight="1">
      <c r="A12" s="204">
        <v>10</v>
      </c>
      <c r="B12" s="253">
        <f>blad1!C13</f>
        <v>0</v>
      </c>
      <c r="C12" s="204">
        <f>blad1!D13</f>
        <v>0</v>
      </c>
      <c r="D12" s="204"/>
      <c r="E12" s="204"/>
      <c r="F12" s="204"/>
    </row>
    <row r="13" spans="1:6" ht="21.75" customHeight="1">
      <c r="A13" s="204">
        <v>11</v>
      </c>
      <c r="B13" s="253">
        <f>blad1!C14</f>
        <v>0</v>
      </c>
      <c r="C13" s="204">
        <f>blad1!D14</f>
        <v>0</v>
      </c>
      <c r="D13" s="204"/>
      <c r="E13" s="204"/>
      <c r="F13" s="204"/>
    </row>
    <row r="14" spans="1:6" ht="21.75" customHeight="1">
      <c r="A14" s="204">
        <v>12</v>
      </c>
      <c r="B14" s="253">
        <f>blad1!C15</f>
        <v>0</v>
      </c>
      <c r="C14" s="204">
        <f>blad1!D15</f>
        <v>0</v>
      </c>
      <c r="D14" s="204"/>
      <c r="E14" s="204"/>
      <c r="F14" s="204"/>
    </row>
    <row r="15" spans="1:6" ht="21.75" customHeight="1">
      <c r="A15" s="204">
        <v>13</v>
      </c>
      <c r="B15" s="253">
        <f>blad1!C16</f>
        <v>0</v>
      </c>
      <c r="C15" s="204">
        <f>blad1!D16</f>
        <v>0</v>
      </c>
      <c r="D15" s="204"/>
      <c r="E15" s="204"/>
      <c r="F15" s="204"/>
    </row>
    <row r="16" spans="1:6" ht="21.75" customHeight="1">
      <c r="A16" s="204">
        <v>14</v>
      </c>
      <c r="B16" s="253">
        <f>blad1!C17</f>
        <v>0</v>
      </c>
      <c r="C16" s="204">
        <f>blad1!D17</f>
        <v>0</v>
      </c>
      <c r="D16" s="204"/>
      <c r="E16" s="204"/>
      <c r="F16" s="204"/>
    </row>
    <row r="17" spans="1:6" ht="21.75" customHeight="1">
      <c r="A17" s="204">
        <v>15</v>
      </c>
      <c r="B17" s="253">
        <f>blad1!C18</f>
        <v>0</v>
      </c>
      <c r="C17" s="204">
        <f>blad1!D18</f>
        <v>0</v>
      </c>
      <c r="D17" s="204"/>
      <c r="E17" s="204"/>
      <c r="F17" s="204"/>
    </row>
    <row r="18" spans="1:6" ht="21.75" customHeight="1">
      <c r="A18" s="137"/>
      <c r="B18" s="96">
        <v>-67.5</v>
      </c>
      <c r="C18" s="137"/>
      <c r="D18" s="137"/>
      <c r="E18" s="137"/>
      <c r="F18" s="137"/>
    </row>
    <row r="19" spans="1:6" ht="21.75" customHeight="1">
      <c r="A19" s="269" t="s">
        <v>110</v>
      </c>
      <c r="B19" s="270" t="s">
        <v>10</v>
      </c>
      <c r="C19" s="269" t="s">
        <v>11</v>
      </c>
      <c r="D19" s="269" t="s">
        <v>24</v>
      </c>
      <c r="E19" s="269" t="s">
        <v>123</v>
      </c>
      <c r="F19" s="269" t="s">
        <v>124</v>
      </c>
    </row>
    <row r="20" spans="1:6" ht="21.75" customHeight="1">
      <c r="A20" s="204">
        <v>13</v>
      </c>
      <c r="B20" s="253" t="str">
        <f>blad1!C33</f>
        <v>Saki Papapanagiotou</v>
      </c>
      <c r="C20" s="204" t="str">
        <f>blad1!D33</f>
        <v>Lunds TK</v>
      </c>
      <c r="D20" s="204">
        <v>32</v>
      </c>
      <c r="E20" s="204">
        <v>17</v>
      </c>
      <c r="F20" s="204" t="s">
        <v>180</v>
      </c>
    </row>
    <row r="21" spans="1:6" ht="21.75" customHeight="1">
      <c r="A21" s="204">
        <v>12</v>
      </c>
      <c r="B21" s="253" t="str">
        <f>blad1!C32</f>
        <v>Anders Johansson</v>
      </c>
      <c r="C21" s="204" t="str">
        <f>blad1!D32</f>
        <v>Lunds TK</v>
      </c>
      <c r="D21" s="204">
        <v>23</v>
      </c>
      <c r="E21" s="204">
        <v>20</v>
      </c>
      <c r="F21" s="204" t="s">
        <v>180</v>
      </c>
    </row>
    <row r="22" spans="1:6" ht="21.75" customHeight="1">
      <c r="A22" s="204">
        <v>4</v>
      </c>
      <c r="B22" s="253" t="str">
        <f>blad1!C24</f>
        <v>Isak Janineh</v>
      </c>
      <c r="C22" s="204" t="str">
        <f>blad1!D24</f>
        <v>Malmö AK</v>
      </c>
      <c r="D22" s="204">
        <v>29</v>
      </c>
      <c r="E22" s="204">
        <v>16</v>
      </c>
      <c r="F22" s="204" t="s">
        <v>180</v>
      </c>
    </row>
    <row r="23" spans="1:6" ht="21.75" customHeight="1">
      <c r="A23" s="204">
        <v>9</v>
      </c>
      <c r="B23" s="253" t="str">
        <f>blad1!C29</f>
        <v>Jörg Jönsson</v>
      </c>
      <c r="C23" s="204" t="str">
        <f>blad1!D29</f>
        <v>Malmö AK</v>
      </c>
      <c r="D23" s="204">
        <v>21</v>
      </c>
      <c r="E23" s="204">
        <v>21</v>
      </c>
      <c r="F23" s="204"/>
    </row>
    <row r="24" spans="1:6" ht="21.75" customHeight="1">
      <c r="A24" s="204">
        <v>10</v>
      </c>
      <c r="B24" s="253" t="str">
        <f>blad1!C30</f>
        <v>Mattias Nilsson</v>
      </c>
      <c r="C24" s="204" t="str">
        <f>blad1!D30</f>
        <v>TK Trossö</v>
      </c>
      <c r="D24" s="204">
        <v>16</v>
      </c>
      <c r="E24" s="204">
        <v>15</v>
      </c>
      <c r="F24" s="204" t="s">
        <v>180</v>
      </c>
    </row>
    <row r="25" spans="1:6" ht="21.75" customHeight="1">
      <c r="A25" s="204">
        <v>2</v>
      </c>
      <c r="B25" s="253" t="str">
        <f>blad1!C22</f>
        <v>Måns Ahlm</v>
      </c>
      <c r="C25" s="204" t="str">
        <f>blad1!D22</f>
        <v>TK Trossö</v>
      </c>
      <c r="D25" s="204">
        <v>17</v>
      </c>
      <c r="E25" s="204">
        <v>17</v>
      </c>
      <c r="F25" s="204"/>
    </row>
    <row r="26" spans="1:6" ht="21.75" customHeight="1">
      <c r="A26" s="204">
        <v>11</v>
      </c>
      <c r="B26" s="253" t="str">
        <f>blad1!C31</f>
        <v>Oskar Nilsson</v>
      </c>
      <c r="C26" s="204" t="str">
        <f>blad1!D31</f>
        <v>Ramdala IF</v>
      </c>
      <c r="D26" s="204">
        <v>19</v>
      </c>
      <c r="E26" s="204">
        <v>15</v>
      </c>
      <c r="F26" s="204" t="s">
        <v>180</v>
      </c>
    </row>
    <row r="27" spans="1:6" ht="21.75" customHeight="1">
      <c r="A27" s="204">
        <v>5</v>
      </c>
      <c r="B27" s="253" t="str">
        <f>blad1!C25</f>
        <v>Patrik Åberg</v>
      </c>
      <c r="C27" s="204" t="str">
        <f>blad1!D25</f>
        <v>Lunds TK</v>
      </c>
      <c r="D27" s="204">
        <v>34</v>
      </c>
      <c r="E27" s="204">
        <v>19</v>
      </c>
      <c r="F27" s="204" t="s">
        <v>180</v>
      </c>
    </row>
    <row r="28" spans="1:6" ht="21.75" customHeight="1">
      <c r="A28" s="204">
        <v>14</v>
      </c>
      <c r="B28" s="253">
        <f>blad1!C34</f>
        <v>0</v>
      </c>
      <c r="C28" s="204">
        <f>blad1!D34</f>
        <v>0</v>
      </c>
      <c r="D28" s="204">
        <v>32</v>
      </c>
      <c r="E28" s="204">
        <v>17</v>
      </c>
      <c r="F28" s="204" t="s">
        <v>180</v>
      </c>
    </row>
    <row r="29" spans="1:6" ht="21.75" customHeight="1">
      <c r="A29" s="204">
        <v>1</v>
      </c>
      <c r="B29" s="253"/>
      <c r="C29" s="137"/>
      <c r="D29" s="204"/>
      <c r="E29" s="204"/>
      <c r="F29" s="204"/>
    </row>
    <row r="30" spans="1:6" ht="21.75" customHeight="1">
      <c r="A30" s="204">
        <v>3</v>
      </c>
      <c r="B30" s="253"/>
      <c r="C30" s="204"/>
      <c r="D30" s="204"/>
      <c r="E30" s="204"/>
      <c r="F30" s="204"/>
    </row>
    <row r="31" spans="1:6" ht="21.75" customHeight="1">
      <c r="A31" s="204">
        <v>8</v>
      </c>
      <c r="B31" s="253"/>
      <c r="C31" s="204"/>
      <c r="D31" s="204"/>
      <c r="E31" s="204"/>
      <c r="F31" s="204"/>
    </row>
    <row r="32" spans="1:6" ht="21.75" customHeight="1">
      <c r="A32" s="204">
        <v>15</v>
      </c>
      <c r="B32" s="253"/>
      <c r="C32" s="204"/>
      <c r="D32" s="204"/>
      <c r="E32" s="204"/>
      <c r="F32" s="204"/>
    </row>
    <row r="33" spans="1:6" ht="21.75" customHeight="1">
      <c r="A33" s="204">
        <v>7</v>
      </c>
      <c r="B33" s="253"/>
      <c r="C33" s="204"/>
      <c r="D33" s="204"/>
      <c r="E33" s="204"/>
      <c r="F33" s="204"/>
    </row>
    <row r="34" spans="1:6" ht="21.75" customHeight="1">
      <c r="A34" s="204">
        <v>6</v>
      </c>
      <c r="B34" s="253"/>
      <c r="C34" s="204"/>
      <c r="D34" s="204"/>
      <c r="E34" s="204"/>
      <c r="F34" s="204"/>
    </row>
    <row r="35" ht="21.75" customHeight="1"/>
    <row r="36" ht="21.75" customHeight="1">
      <c r="B36" s="277">
        <v>75</v>
      </c>
    </row>
    <row r="37" spans="1:6" ht="21.75" customHeight="1">
      <c r="A37" s="269" t="s">
        <v>110</v>
      </c>
      <c r="B37" s="270" t="s">
        <v>10</v>
      </c>
      <c r="C37" s="269" t="s">
        <v>11</v>
      </c>
      <c r="D37" s="269" t="s">
        <v>24</v>
      </c>
      <c r="E37" s="269" t="s">
        <v>123</v>
      </c>
      <c r="F37" s="269" t="s">
        <v>124</v>
      </c>
    </row>
    <row r="38" spans="1:6" ht="21.75" customHeight="1">
      <c r="A38" s="204">
        <v>1</v>
      </c>
      <c r="B38" s="253" t="s">
        <v>102</v>
      </c>
      <c r="C38" s="204" t="s">
        <v>36</v>
      </c>
      <c r="D38" s="204">
        <v>23</v>
      </c>
      <c r="E38" s="204">
        <v>9</v>
      </c>
      <c r="F38" s="204" t="s">
        <v>180</v>
      </c>
    </row>
    <row r="39" spans="1:6" ht="21.75" customHeight="1">
      <c r="A39" s="204">
        <v>2</v>
      </c>
      <c r="B39" s="253" t="str">
        <f>blad1!C45</f>
        <v>Daniel Larsson</v>
      </c>
      <c r="C39" s="204" t="str">
        <f>blad1!D45</f>
        <v>Ystad KK</v>
      </c>
      <c r="D39" s="204">
        <v>28</v>
      </c>
      <c r="E39" s="204">
        <v>22</v>
      </c>
      <c r="F39" s="204" t="s">
        <v>180</v>
      </c>
    </row>
    <row r="40" spans="1:6" ht="21.75" customHeight="1">
      <c r="A40" s="204">
        <v>3</v>
      </c>
      <c r="B40" s="253" t="str">
        <f>blad1!C41</f>
        <v>Henrik Aringer</v>
      </c>
      <c r="C40" s="204" t="str">
        <f>blad1!D41</f>
        <v>TK Trossö</v>
      </c>
      <c r="D40" s="204">
        <v>28</v>
      </c>
      <c r="E40" s="204">
        <v>20</v>
      </c>
      <c r="F40" s="204" t="s">
        <v>180</v>
      </c>
    </row>
    <row r="41" spans="1:6" ht="21.75" customHeight="1">
      <c r="A41" s="204">
        <v>4</v>
      </c>
      <c r="B41" s="253" t="str">
        <f>blad1!C44</f>
        <v>Johan Åberg</v>
      </c>
      <c r="C41" s="204" t="str">
        <f>blad1!D44</f>
        <v>TK Trossö</v>
      </c>
      <c r="D41" s="204">
        <v>37</v>
      </c>
      <c r="E41" s="204">
        <v>28</v>
      </c>
      <c r="F41" s="204" t="s">
        <v>180</v>
      </c>
    </row>
    <row r="42" spans="1:6" ht="21.75" customHeight="1">
      <c r="A42" s="204">
        <v>5</v>
      </c>
      <c r="B42" s="253" t="s">
        <v>94</v>
      </c>
      <c r="C42" s="204" t="s">
        <v>35</v>
      </c>
      <c r="D42" s="204">
        <v>23</v>
      </c>
      <c r="E42" s="204">
        <v>19</v>
      </c>
      <c r="F42" s="204" t="s">
        <v>180</v>
      </c>
    </row>
    <row r="43" spans="1:6" ht="21.75" customHeight="1">
      <c r="A43" s="204">
        <v>6</v>
      </c>
      <c r="B43" s="253" t="s">
        <v>126</v>
      </c>
      <c r="C43" s="204" t="s">
        <v>127</v>
      </c>
      <c r="D43" s="204">
        <v>17</v>
      </c>
      <c r="E43" s="204">
        <v>9</v>
      </c>
      <c r="F43" s="204" t="s">
        <v>180</v>
      </c>
    </row>
    <row r="44" spans="1:6" ht="21.75" customHeight="1">
      <c r="A44" s="204">
        <v>7</v>
      </c>
      <c r="B44" s="253" t="str">
        <f>blad1!C43</f>
        <v>Richard Ohlsson</v>
      </c>
      <c r="C44" s="204" t="str">
        <f>blad1!D43</f>
        <v>TK Trossö</v>
      </c>
      <c r="D44" s="204">
        <v>27</v>
      </c>
      <c r="E44" s="204">
        <v>24</v>
      </c>
      <c r="F44" s="204" t="s">
        <v>180</v>
      </c>
    </row>
    <row r="45" spans="1:6" ht="21.75" customHeight="1">
      <c r="A45" s="204">
        <v>8</v>
      </c>
      <c r="B45" s="253"/>
      <c r="C45" s="204"/>
      <c r="D45" s="204"/>
      <c r="E45" s="204"/>
      <c r="F45" s="204"/>
    </row>
    <row r="46" spans="1:6" ht="21.75" customHeight="1">
      <c r="A46" s="204">
        <v>9</v>
      </c>
      <c r="B46" s="253"/>
      <c r="C46" s="204"/>
      <c r="D46" s="204"/>
      <c r="E46" s="204"/>
      <c r="F46" s="204"/>
    </row>
    <row r="47" spans="1:6" ht="21.75" customHeight="1">
      <c r="A47" s="204">
        <v>10</v>
      </c>
      <c r="B47" s="253"/>
      <c r="C47" s="204"/>
      <c r="D47" s="204"/>
      <c r="E47" s="204"/>
      <c r="F47" s="204"/>
    </row>
    <row r="48" spans="1:6" ht="21.75" customHeight="1">
      <c r="A48" s="204">
        <v>11</v>
      </c>
      <c r="B48" s="253"/>
      <c r="C48" s="204"/>
      <c r="D48" s="204"/>
      <c r="E48" s="204"/>
      <c r="F48" s="204"/>
    </row>
    <row r="49" spans="1:6" ht="21.75" customHeight="1">
      <c r="A49" s="204">
        <v>12</v>
      </c>
      <c r="B49" s="253"/>
      <c r="C49" s="204"/>
      <c r="D49" s="204"/>
      <c r="E49" s="204"/>
      <c r="F49" s="204"/>
    </row>
    <row r="50" spans="1:6" ht="21.75" customHeight="1">
      <c r="A50" s="204">
        <v>13</v>
      </c>
      <c r="B50" s="253"/>
      <c r="C50" s="204"/>
      <c r="D50" s="204"/>
      <c r="E50" s="204"/>
      <c r="F50" s="204"/>
    </row>
    <row r="51" spans="1:6" ht="21.75" customHeight="1">
      <c r="A51" s="204">
        <v>14</v>
      </c>
      <c r="B51" s="253"/>
      <c r="C51" s="204"/>
      <c r="D51" s="204"/>
      <c r="E51" s="204"/>
      <c r="F51" s="204"/>
    </row>
    <row r="52" spans="1:6" ht="21.75" customHeight="1">
      <c r="A52" s="204">
        <v>15</v>
      </c>
      <c r="B52" s="253">
        <f>blad1!C53</f>
        <v>0</v>
      </c>
      <c r="C52" s="204">
        <f>blad1!D53</f>
        <v>0</v>
      </c>
      <c r="D52" s="204"/>
      <c r="E52" s="204"/>
      <c r="F52" s="204"/>
    </row>
    <row r="53" ht="21.75" customHeight="1">
      <c r="B53" s="277">
        <v>82.5</v>
      </c>
    </row>
    <row r="54" spans="1:6" ht="21.75" customHeight="1">
      <c r="A54" s="269" t="s">
        <v>110</v>
      </c>
      <c r="B54" s="270" t="s">
        <v>10</v>
      </c>
      <c r="C54" s="269" t="s">
        <v>11</v>
      </c>
      <c r="D54" s="269" t="s">
        <v>24</v>
      </c>
      <c r="E54" s="269" t="s">
        <v>123</v>
      </c>
      <c r="F54" s="269" t="s">
        <v>124</v>
      </c>
    </row>
    <row r="55" spans="1:6" ht="21.75" customHeight="1">
      <c r="A55" s="204">
        <v>1</v>
      </c>
      <c r="B55" s="253" t="str">
        <f>blad1!C57</f>
        <v>Andreas Andersson</v>
      </c>
      <c r="C55" s="204" t="str">
        <f>blad1!D57</f>
        <v>Malmö AK</v>
      </c>
      <c r="D55" s="204"/>
      <c r="E55" s="204"/>
      <c r="F55" s="204"/>
    </row>
    <row r="56" spans="1:6" ht="21.75" customHeight="1">
      <c r="A56" s="204">
        <v>2</v>
      </c>
      <c r="B56" s="253" t="str">
        <f>blad1!C58</f>
        <v>Niklas Stjärnhäll</v>
      </c>
      <c r="C56" s="204" t="str">
        <f>blad1!D58</f>
        <v>Malmö AK</v>
      </c>
      <c r="D56" s="204"/>
      <c r="E56" s="204"/>
      <c r="F56" s="204"/>
    </row>
    <row r="57" spans="1:6" ht="21.75" customHeight="1">
      <c r="A57" s="204">
        <v>3</v>
      </c>
      <c r="B57" s="253" t="str">
        <f>blad1!C59</f>
        <v>Henrik Leandersson</v>
      </c>
      <c r="C57" s="204" t="str">
        <f>blad1!D59</f>
        <v>TK Trossö</v>
      </c>
      <c r="D57" s="204"/>
      <c r="E57" s="204"/>
      <c r="F57" s="204"/>
    </row>
    <row r="58" spans="1:6" ht="21.75" customHeight="1">
      <c r="A58" s="204">
        <v>4</v>
      </c>
      <c r="B58" s="253" t="str">
        <f>blad1!C60</f>
        <v>Martin Shoabi</v>
      </c>
      <c r="C58" s="204" t="str">
        <f>blad1!D60</f>
        <v>Lunds TK</v>
      </c>
      <c r="D58" s="204"/>
      <c r="E58" s="204"/>
      <c r="F58" s="204"/>
    </row>
    <row r="59" spans="1:6" ht="21.75" customHeight="1">
      <c r="A59" s="204">
        <v>5</v>
      </c>
      <c r="B59" s="253" t="str">
        <f>blad1!C61</f>
        <v>Jonas Andersson</v>
      </c>
      <c r="C59" s="204" t="str">
        <f>blad1!D61</f>
        <v>Ramdala IF</v>
      </c>
      <c r="D59" s="204"/>
      <c r="E59" s="204"/>
      <c r="F59" s="204"/>
    </row>
    <row r="60" spans="1:6" ht="21.75" customHeight="1">
      <c r="A60" s="204">
        <v>6</v>
      </c>
      <c r="B60" s="253" t="str">
        <f>blad1!C62</f>
        <v>Mikael Assarsson</v>
      </c>
      <c r="C60" s="204" t="str">
        <f>blad1!D62</f>
        <v>Ystad KK</v>
      </c>
      <c r="D60" s="204"/>
      <c r="E60" s="204"/>
      <c r="F60" s="204"/>
    </row>
    <row r="61" spans="1:6" ht="21.75" customHeight="1">
      <c r="A61" s="204">
        <v>7</v>
      </c>
      <c r="B61" s="253" t="str">
        <f>blad1!C63</f>
        <v>Isak Berneheim</v>
      </c>
      <c r="C61" s="204" t="str">
        <f>blad1!D63</f>
        <v>Lunds TK</v>
      </c>
      <c r="D61" s="204"/>
      <c r="E61" s="204"/>
      <c r="F61" s="204"/>
    </row>
    <row r="62" spans="1:6" ht="21.75" customHeight="1">
      <c r="A62" s="204">
        <v>8</v>
      </c>
      <c r="B62" s="253">
        <f>blad1!C64</f>
        <v>0</v>
      </c>
      <c r="C62" s="204">
        <f>blad1!D64</f>
        <v>0</v>
      </c>
      <c r="D62" s="204"/>
      <c r="E62" s="204"/>
      <c r="F62" s="204"/>
    </row>
    <row r="63" spans="1:6" ht="21.75" customHeight="1">
      <c r="A63" s="204">
        <v>9</v>
      </c>
      <c r="B63" s="253">
        <f>blad1!C65</f>
        <v>0</v>
      </c>
      <c r="C63" s="204">
        <f>blad1!D65</f>
        <v>0</v>
      </c>
      <c r="D63" s="204"/>
      <c r="E63" s="204"/>
      <c r="F63" s="204"/>
    </row>
    <row r="64" spans="1:6" ht="21.75" customHeight="1">
      <c r="A64" s="204">
        <v>10</v>
      </c>
      <c r="B64" s="253">
        <f>blad1!C66</f>
        <v>0</v>
      </c>
      <c r="C64" s="204">
        <f>blad1!D66</f>
        <v>0</v>
      </c>
      <c r="D64" s="204"/>
      <c r="E64" s="204"/>
      <c r="F64" s="204"/>
    </row>
    <row r="65" spans="1:6" ht="21.75" customHeight="1">
      <c r="A65" s="204">
        <v>11</v>
      </c>
      <c r="B65" s="253">
        <f>blad1!C67</f>
        <v>0</v>
      </c>
      <c r="C65" s="204">
        <f>blad1!D67</f>
        <v>0</v>
      </c>
      <c r="D65" s="204"/>
      <c r="E65" s="204"/>
      <c r="F65" s="204"/>
    </row>
    <row r="66" spans="1:6" ht="21.75" customHeight="1">
      <c r="A66" s="204">
        <v>12</v>
      </c>
      <c r="B66" s="253">
        <f>blad1!C68</f>
        <v>0</v>
      </c>
      <c r="C66" s="204">
        <f>blad1!D68</f>
        <v>0</v>
      </c>
      <c r="D66" s="204"/>
      <c r="E66" s="204"/>
      <c r="F66" s="204"/>
    </row>
    <row r="67" spans="1:6" ht="21.75" customHeight="1">
      <c r="A67" s="204">
        <v>13</v>
      </c>
      <c r="B67" s="253">
        <f>blad1!C69</f>
        <v>0</v>
      </c>
      <c r="C67" s="204">
        <f>blad1!D69</f>
        <v>0</v>
      </c>
      <c r="D67" s="204"/>
      <c r="E67" s="204"/>
      <c r="F67" s="204"/>
    </row>
    <row r="68" spans="1:6" ht="21.75" customHeight="1">
      <c r="A68" s="204">
        <v>14</v>
      </c>
      <c r="B68" s="253">
        <f>blad1!C70</f>
        <v>0</v>
      </c>
      <c r="C68" s="204">
        <f>blad1!D70</f>
        <v>0</v>
      </c>
      <c r="D68" s="204"/>
      <c r="E68" s="204"/>
      <c r="F68" s="204"/>
    </row>
    <row r="69" spans="1:6" ht="21.75" customHeight="1">
      <c r="A69" s="204">
        <v>15</v>
      </c>
      <c r="B69" s="253">
        <f>blad1!C71</f>
        <v>0</v>
      </c>
      <c r="C69" s="204">
        <f>blad1!D71</f>
        <v>0</v>
      </c>
      <c r="D69" s="204"/>
      <c r="E69" s="204"/>
      <c r="F69" s="204"/>
    </row>
    <row r="71" ht="21.75" customHeight="1">
      <c r="B71" s="277">
        <v>90</v>
      </c>
    </row>
    <row r="72" spans="1:6" ht="21.75" customHeight="1">
      <c r="A72" s="269" t="s">
        <v>110</v>
      </c>
      <c r="B72" s="270" t="s">
        <v>10</v>
      </c>
      <c r="C72" s="269" t="s">
        <v>11</v>
      </c>
      <c r="D72" s="269" t="s">
        <v>24</v>
      </c>
      <c r="E72" s="269" t="s">
        <v>123</v>
      </c>
      <c r="F72" s="269" t="s">
        <v>124</v>
      </c>
    </row>
    <row r="73" spans="1:6" ht="21.75" customHeight="1">
      <c r="A73" s="204">
        <v>1</v>
      </c>
      <c r="B73" s="253">
        <f>blad1!C76</f>
        <v>0</v>
      </c>
      <c r="C73" s="204">
        <f>blad1!D76</f>
        <v>0</v>
      </c>
      <c r="D73" s="204"/>
      <c r="E73" s="204"/>
      <c r="F73" s="204"/>
    </row>
    <row r="74" spans="1:6" ht="21.75" customHeight="1">
      <c r="A74" s="204">
        <v>2</v>
      </c>
      <c r="B74" s="253" t="str">
        <f>blad1!C77</f>
        <v>Anders Mattsson</v>
      </c>
      <c r="C74" s="204" t="str">
        <f>blad1!D77</f>
        <v>Ystad KK</v>
      </c>
      <c r="D74" s="204"/>
      <c r="E74" s="204"/>
      <c r="F74" s="204"/>
    </row>
    <row r="75" spans="1:6" ht="21.75" customHeight="1">
      <c r="A75" s="204">
        <v>3</v>
      </c>
      <c r="B75" s="253" t="str">
        <f>blad1!C78</f>
        <v>Anton König</v>
      </c>
      <c r="C75" s="204" t="str">
        <f>blad1!D78</f>
        <v>Ramdala IF</v>
      </c>
      <c r="D75" s="204"/>
      <c r="E75" s="204"/>
      <c r="F75" s="204"/>
    </row>
    <row r="76" spans="1:6" ht="21.75" customHeight="1">
      <c r="A76" s="204">
        <v>4</v>
      </c>
      <c r="B76" s="253" t="str">
        <f>blad1!C79</f>
        <v>Sven-Åke Albertsson</v>
      </c>
      <c r="C76" s="204" t="str">
        <f>blad1!D79</f>
        <v>TK Trossö</v>
      </c>
      <c r="D76" s="204"/>
      <c r="E76" s="204"/>
      <c r="F76" s="204"/>
    </row>
    <row r="77" spans="1:6" ht="21.75" customHeight="1">
      <c r="A77" s="204">
        <v>5</v>
      </c>
      <c r="B77" s="253">
        <f>blad1!C80</f>
        <v>0</v>
      </c>
      <c r="C77" s="204">
        <f>blad1!D80</f>
        <v>0</v>
      </c>
      <c r="D77" s="204"/>
      <c r="E77" s="204"/>
      <c r="F77" s="204"/>
    </row>
    <row r="78" spans="1:6" ht="21.75" customHeight="1">
      <c r="A78" s="204">
        <v>6</v>
      </c>
      <c r="B78" s="253">
        <f>blad1!C81</f>
        <v>0</v>
      </c>
      <c r="C78" s="204">
        <f>blad1!D81</f>
        <v>0</v>
      </c>
      <c r="D78" s="204"/>
      <c r="E78" s="204"/>
      <c r="F78" s="204"/>
    </row>
    <row r="79" spans="1:6" ht="21.75" customHeight="1">
      <c r="A79" s="204">
        <v>7</v>
      </c>
      <c r="B79" s="253">
        <f>blad1!C82</f>
        <v>0</v>
      </c>
      <c r="C79" s="204">
        <f>blad1!D82</f>
        <v>0</v>
      </c>
      <c r="D79" s="204"/>
      <c r="E79" s="204"/>
      <c r="F79" s="204"/>
    </row>
    <row r="80" spans="1:6" ht="21.75" customHeight="1">
      <c r="A80" s="204">
        <v>8</v>
      </c>
      <c r="B80" s="253">
        <f>blad1!C83</f>
        <v>0</v>
      </c>
      <c r="C80" s="204">
        <f>blad1!D83</f>
        <v>0</v>
      </c>
      <c r="D80" s="204"/>
      <c r="E80" s="204"/>
      <c r="F80" s="204"/>
    </row>
    <row r="81" spans="1:6" ht="21.75" customHeight="1">
      <c r="A81" s="204">
        <v>9</v>
      </c>
      <c r="B81" s="253">
        <f>blad1!C84</f>
        <v>0</v>
      </c>
      <c r="C81" s="204">
        <f>blad1!D84</f>
        <v>0</v>
      </c>
      <c r="D81" s="204"/>
      <c r="E81" s="204"/>
      <c r="F81" s="204"/>
    </row>
    <row r="82" spans="1:6" ht="21.75" customHeight="1">
      <c r="A82" s="204">
        <v>10</v>
      </c>
      <c r="B82" s="253">
        <f>blad1!C85</f>
        <v>0</v>
      </c>
      <c r="C82" s="204">
        <f>blad1!D85</f>
        <v>0</v>
      </c>
      <c r="D82" s="204"/>
      <c r="E82" s="204"/>
      <c r="F82" s="204"/>
    </row>
    <row r="83" spans="1:6" ht="21.75" customHeight="1">
      <c r="A83" s="204">
        <v>11</v>
      </c>
      <c r="B83" s="253">
        <f>blad1!C86</f>
        <v>0</v>
      </c>
      <c r="C83" s="204">
        <f>blad1!D86</f>
        <v>0</v>
      </c>
      <c r="D83" s="204"/>
      <c r="E83" s="204"/>
      <c r="F83" s="204"/>
    </row>
    <row r="84" spans="1:6" ht="21.75" customHeight="1">
      <c r="A84" s="204">
        <v>12</v>
      </c>
      <c r="B84" s="253">
        <f>blad1!C87</f>
        <v>0</v>
      </c>
      <c r="C84" s="204">
        <f>blad1!D87</f>
        <v>0</v>
      </c>
      <c r="D84" s="204"/>
      <c r="E84" s="204"/>
      <c r="F84" s="204"/>
    </row>
    <row r="85" spans="1:6" ht="21.75" customHeight="1">
      <c r="A85" s="204">
        <v>13</v>
      </c>
      <c r="B85" s="253">
        <f>blad1!C88</f>
        <v>0</v>
      </c>
      <c r="C85" s="204">
        <f>blad1!D88</f>
        <v>0</v>
      </c>
      <c r="D85" s="204"/>
      <c r="E85" s="204"/>
      <c r="F85" s="204"/>
    </row>
    <row r="86" spans="1:6" ht="21.75" customHeight="1">
      <c r="A86" s="204">
        <v>14</v>
      </c>
      <c r="B86" s="253">
        <f>blad1!C89</f>
        <v>0</v>
      </c>
      <c r="C86" s="204">
        <f>blad1!D89</f>
        <v>0</v>
      </c>
      <c r="D86" s="204"/>
      <c r="E86" s="204"/>
      <c r="F86" s="204"/>
    </row>
    <row r="87" spans="1:6" ht="21.75" customHeight="1">
      <c r="A87" s="204">
        <v>15</v>
      </c>
      <c r="B87" s="253">
        <f>blad1!C90</f>
        <v>0</v>
      </c>
      <c r="C87" s="204">
        <f>blad1!D90</f>
        <v>0</v>
      </c>
      <c r="D87" s="204"/>
      <c r="E87" s="204"/>
      <c r="F87" s="204"/>
    </row>
    <row r="88" ht="21.75" customHeight="1">
      <c r="B88" s="277">
        <v>100</v>
      </c>
    </row>
    <row r="89" spans="1:6" ht="21.75" customHeight="1">
      <c r="A89" s="269" t="s">
        <v>110</v>
      </c>
      <c r="B89" s="270" t="s">
        <v>10</v>
      </c>
      <c r="C89" s="269" t="s">
        <v>11</v>
      </c>
      <c r="D89" s="269" t="s">
        <v>24</v>
      </c>
      <c r="E89" s="269" t="s">
        <v>123</v>
      </c>
      <c r="F89" s="269" t="s">
        <v>124</v>
      </c>
    </row>
    <row r="90" spans="1:6" ht="21.75" customHeight="1">
      <c r="A90" s="204">
        <v>1</v>
      </c>
      <c r="B90" s="253">
        <f>blad1!C94</f>
        <v>0</v>
      </c>
      <c r="C90" s="204">
        <f>blad1!D94</f>
        <v>0</v>
      </c>
      <c r="D90" s="204"/>
      <c r="E90" s="204"/>
      <c r="F90" s="204"/>
    </row>
    <row r="91" spans="1:6" ht="21.75" customHeight="1">
      <c r="A91" s="204">
        <v>2</v>
      </c>
      <c r="B91" s="253" t="str">
        <f>blad1!C95</f>
        <v>Mats Nilsson</v>
      </c>
      <c r="C91" s="204" t="str">
        <f>blad1!D95</f>
        <v>Malmö AK</v>
      </c>
      <c r="D91" s="204"/>
      <c r="E91" s="204"/>
      <c r="F91" s="204"/>
    </row>
    <row r="92" spans="1:6" ht="21.75" customHeight="1">
      <c r="A92" s="204">
        <v>3</v>
      </c>
      <c r="B92" s="253" t="str">
        <f>blad1!C96</f>
        <v>Rickard Fredriksson</v>
      </c>
      <c r="C92" s="204" t="str">
        <f>blad1!D96</f>
        <v>Malmö AK</v>
      </c>
      <c r="D92" s="204"/>
      <c r="E92" s="204"/>
      <c r="F92" s="204"/>
    </row>
    <row r="93" spans="1:6" ht="21.75" customHeight="1">
      <c r="A93" s="204">
        <v>4</v>
      </c>
      <c r="B93" s="253" t="str">
        <f>blad1!C97</f>
        <v>Bo Larsson</v>
      </c>
      <c r="C93" s="204" t="str">
        <f>blad1!D97</f>
        <v>Malmö AK</v>
      </c>
      <c r="D93" s="204"/>
      <c r="E93" s="204"/>
      <c r="F93" s="204"/>
    </row>
    <row r="94" spans="1:6" ht="21.75" customHeight="1">
      <c r="A94" s="204">
        <v>5</v>
      </c>
      <c r="B94" s="253" t="str">
        <f>blad1!C98</f>
        <v>Anders Andersson</v>
      </c>
      <c r="C94" s="204" t="str">
        <f>blad1!D98</f>
        <v>Svalöv AC</v>
      </c>
      <c r="D94" s="204"/>
      <c r="E94" s="204"/>
      <c r="F94" s="204"/>
    </row>
    <row r="95" spans="1:6" ht="21.75" customHeight="1">
      <c r="A95" s="204">
        <v>6</v>
      </c>
      <c r="B95" s="253" t="str">
        <f>blad1!C99</f>
        <v>Jörgen Almqvist</v>
      </c>
      <c r="C95" s="204" t="str">
        <f>blad1!D99</f>
        <v>TK Trossö</v>
      </c>
      <c r="D95" s="204"/>
      <c r="E95" s="204"/>
      <c r="F95" s="204"/>
    </row>
    <row r="96" spans="1:6" ht="21.75" customHeight="1">
      <c r="A96" s="204">
        <v>7</v>
      </c>
      <c r="B96" s="253" t="str">
        <f>blad1!C100</f>
        <v>Jimmy Olsson</v>
      </c>
      <c r="C96" s="204" t="str">
        <f>blad1!D100</f>
        <v>Ramdala IF</v>
      </c>
      <c r="D96" s="204"/>
      <c r="E96" s="204"/>
      <c r="F96" s="204"/>
    </row>
    <row r="97" spans="1:6" ht="21.75" customHeight="1">
      <c r="A97" s="204">
        <v>8</v>
      </c>
      <c r="B97" s="253" t="str">
        <f>blad1!C101</f>
        <v>Axel Kjellman</v>
      </c>
      <c r="C97" s="204" t="str">
        <f>blad1!D101</f>
        <v>Lunds TK</v>
      </c>
      <c r="D97" s="204"/>
      <c r="E97" s="204"/>
      <c r="F97" s="204"/>
    </row>
    <row r="98" spans="1:6" ht="21.75" customHeight="1">
      <c r="A98" s="204">
        <v>9</v>
      </c>
      <c r="B98" s="253" t="str">
        <f>blad1!C102</f>
        <v>Kjell Fransson</v>
      </c>
      <c r="C98" s="204" t="str">
        <f>blad1!D102</f>
        <v>Lunds TK</v>
      </c>
      <c r="D98" s="204"/>
      <c r="E98" s="204"/>
      <c r="F98" s="204"/>
    </row>
    <row r="99" spans="1:6" ht="21.75" customHeight="1">
      <c r="A99" s="204">
        <v>10</v>
      </c>
      <c r="B99" s="253">
        <f>blad1!C103</f>
        <v>0</v>
      </c>
      <c r="C99" s="204">
        <f>blad1!D103</f>
        <v>0</v>
      </c>
      <c r="D99" s="204"/>
      <c r="E99" s="204"/>
      <c r="F99" s="204"/>
    </row>
    <row r="100" spans="1:6" ht="21.75" customHeight="1">
      <c r="A100" s="204">
        <v>11</v>
      </c>
      <c r="B100" s="253">
        <f>blad1!C104</f>
        <v>0</v>
      </c>
      <c r="C100" s="204">
        <f>blad1!D104</f>
        <v>0</v>
      </c>
      <c r="D100" s="204"/>
      <c r="E100" s="204"/>
      <c r="F100" s="204"/>
    </row>
    <row r="101" spans="1:6" ht="21.75" customHeight="1">
      <c r="A101" s="204">
        <v>12</v>
      </c>
      <c r="B101" s="253">
        <f>blad1!C105</f>
        <v>0</v>
      </c>
      <c r="C101" s="204">
        <f>blad1!D105</f>
        <v>0</v>
      </c>
      <c r="D101" s="204"/>
      <c r="E101" s="204"/>
      <c r="F101" s="204"/>
    </row>
    <row r="102" spans="1:6" ht="21.75" customHeight="1">
      <c r="A102" s="204">
        <v>13</v>
      </c>
      <c r="B102" s="253">
        <f>blad1!C106</f>
        <v>0</v>
      </c>
      <c r="C102" s="204">
        <f>blad1!D106</f>
        <v>0</v>
      </c>
      <c r="D102" s="204"/>
      <c r="E102" s="204"/>
      <c r="F102" s="204"/>
    </row>
    <row r="103" spans="1:6" ht="21.75" customHeight="1">
      <c r="A103" s="204">
        <v>14</v>
      </c>
      <c r="B103" s="253">
        <f>blad1!C107</f>
        <v>0</v>
      </c>
      <c r="C103" s="204">
        <f>blad1!D107</f>
        <v>0</v>
      </c>
      <c r="D103" s="204"/>
      <c r="E103" s="204"/>
      <c r="F103" s="204"/>
    </row>
    <row r="104" spans="1:6" ht="21.75" customHeight="1">
      <c r="A104" s="204">
        <v>15</v>
      </c>
      <c r="B104" s="253">
        <f>blad1!C108</f>
        <v>0</v>
      </c>
      <c r="C104" s="204">
        <f>blad1!D108</f>
        <v>0</v>
      </c>
      <c r="D104" s="204"/>
      <c r="E104" s="204"/>
      <c r="F104" s="204"/>
    </row>
    <row r="105" ht="21.75" customHeight="1"/>
    <row r="106" ht="21.75" customHeight="1">
      <c r="B106" s="277">
        <v>110</v>
      </c>
    </row>
    <row r="107" spans="1:6" ht="21.75" customHeight="1">
      <c r="A107" s="269" t="s">
        <v>110</v>
      </c>
      <c r="B107" s="270" t="s">
        <v>10</v>
      </c>
      <c r="C107" s="269" t="s">
        <v>11</v>
      </c>
      <c r="D107" s="269" t="s">
        <v>24</v>
      </c>
      <c r="E107" s="269" t="s">
        <v>123</v>
      </c>
      <c r="F107" s="269" t="s">
        <v>124</v>
      </c>
    </row>
    <row r="108" spans="1:6" ht="21.75" customHeight="1">
      <c r="A108" s="204">
        <v>1</v>
      </c>
      <c r="B108" s="253" t="str">
        <f>blad1!C112</f>
        <v>Sivert Jörgensen</v>
      </c>
      <c r="C108" s="204" t="str">
        <f>blad1!D112</f>
        <v>HAK Greppet</v>
      </c>
      <c r="D108" s="204"/>
      <c r="E108" s="204"/>
      <c r="F108" s="204"/>
    </row>
    <row r="109" spans="1:6" ht="21.75" customHeight="1">
      <c r="A109" s="204">
        <v>2</v>
      </c>
      <c r="B109" s="253" t="str">
        <f>blad1!C113</f>
        <v>Tony Eriksson</v>
      </c>
      <c r="C109" s="204" t="str">
        <f>blad1!D113</f>
        <v>Ystad KK</v>
      </c>
      <c r="D109" s="204"/>
      <c r="E109" s="204"/>
      <c r="F109" s="204"/>
    </row>
    <row r="110" spans="1:6" ht="21.75" customHeight="1">
      <c r="A110" s="204">
        <v>3</v>
      </c>
      <c r="B110" s="253">
        <f>blad1!C114</f>
        <v>0</v>
      </c>
      <c r="C110" s="204">
        <f>blad1!D114</f>
        <v>0</v>
      </c>
      <c r="D110" s="204"/>
      <c r="E110" s="204"/>
      <c r="F110" s="204"/>
    </row>
    <row r="111" spans="1:6" ht="21.75" customHeight="1">
      <c r="A111" s="204">
        <v>4</v>
      </c>
      <c r="B111" s="253">
        <f>blad1!C115</f>
        <v>0</v>
      </c>
      <c r="C111" s="204">
        <f>blad1!D115</f>
        <v>0</v>
      </c>
      <c r="D111" s="204"/>
      <c r="E111" s="204"/>
      <c r="F111" s="204"/>
    </row>
    <row r="112" spans="1:6" ht="21.75" customHeight="1">
      <c r="A112" s="204">
        <v>5</v>
      </c>
      <c r="B112" s="253">
        <f>blad1!C116</f>
        <v>0</v>
      </c>
      <c r="C112" s="204">
        <f>blad1!D116</f>
        <v>0</v>
      </c>
      <c r="D112" s="204"/>
      <c r="E112" s="204"/>
      <c r="F112" s="204"/>
    </row>
    <row r="113" spans="1:6" ht="21.75" customHeight="1">
      <c r="A113" s="204">
        <v>6</v>
      </c>
      <c r="B113" s="253">
        <f>blad1!C117</f>
        <v>0</v>
      </c>
      <c r="C113" s="204">
        <f>blad1!D117</f>
        <v>0</v>
      </c>
      <c r="D113" s="204"/>
      <c r="E113" s="204"/>
      <c r="F113" s="204"/>
    </row>
    <row r="114" spans="1:6" ht="21.75" customHeight="1">
      <c r="A114" s="204">
        <v>7</v>
      </c>
      <c r="B114" s="253">
        <f>blad1!C118</f>
        <v>0</v>
      </c>
      <c r="C114" s="204">
        <f>blad1!D118</f>
        <v>0</v>
      </c>
      <c r="D114" s="204"/>
      <c r="E114" s="204"/>
      <c r="F114" s="204"/>
    </row>
    <row r="115" spans="1:6" ht="21.75" customHeight="1">
      <c r="A115" s="204">
        <v>8</v>
      </c>
      <c r="B115" s="253">
        <f>blad1!C119</f>
        <v>0</v>
      </c>
      <c r="C115" s="204">
        <f>blad1!D119</f>
        <v>0</v>
      </c>
      <c r="D115" s="204"/>
      <c r="E115" s="204"/>
      <c r="F115" s="204"/>
    </row>
    <row r="116" spans="1:6" ht="21.75" customHeight="1">
      <c r="A116" s="204">
        <v>9</v>
      </c>
      <c r="B116" s="253">
        <f>blad1!C120</f>
        <v>0</v>
      </c>
      <c r="C116" s="204">
        <f>blad1!D120</f>
        <v>0</v>
      </c>
      <c r="D116" s="204"/>
      <c r="E116" s="204"/>
      <c r="F116" s="204"/>
    </row>
    <row r="117" spans="1:6" ht="21.75" customHeight="1">
      <c r="A117" s="204">
        <v>10</v>
      </c>
      <c r="B117" s="253">
        <f>blad1!C121</f>
        <v>0</v>
      </c>
      <c r="C117" s="204">
        <f>blad1!D121</f>
        <v>0</v>
      </c>
      <c r="D117" s="204"/>
      <c r="E117" s="204"/>
      <c r="F117" s="204"/>
    </row>
    <row r="118" spans="1:6" ht="21.75" customHeight="1">
      <c r="A118" s="204">
        <v>11</v>
      </c>
      <c r="B118" s="253">
        <f>blad1!C122</f>
        <v>0</v>
      </c>
      <c r="C118" s="204">
        <f>blad1!D122</f>
        <v>0</v>
      </c>
      <c r="D118" s="204"/>
      <c r="E118" s="204"/>
      <c r="F118" s="204"/>
    </row>
    <row r="119" spans="1:6" ht="21.75" customHeight="1">
      <c r="A119" s="204">
        <v>12</v>
      </c>
      <c r="B119" s="253">
        <f>blad1!C123</f>
        <v>0</v>
      </c>
      <c r="C119" s="204">
        <f>blad1!D123</f>
        <v>0</v>
      </c>
      <c r="D119" s="204"/>
      <c r="E119" s="204"/>
      <c r="F119" s="204"/>
    </row>
    <row r="120" spans="1:6" ht="21.75" customHeight="1">
      <c r="A120" s="204">
        <v>13</v>
      </c>
      <c r="B120" s="253">
        <f>blad1!C124</f>
        <v>0</v>
      </c>
      <c r="C120" s="204">
        <f>blad1!D124</f>
        <v>0</v>
      </c>
      <c r="D120" s="204"/>
      <c r="E120" s="204"/>
      <c r="F120" s="204"/>
    </row>
    <row r="121" spans="1:6" ht="21.75" customHeight="1">
      <c r="A121" s="204">
        <v>14</v>
      </c>
      <c r="B121" s="253">
        <f>blad1!C125</f>
        <v>0</v>
      </c>
      <c r="C121" s="204">
        <f>blad1!D125</f>
        <v>0</v>
      </c>
      <c r="D121" s="204"/>
      <c r="E121" s="204"/>
      <c r="F121" s="204"/>
    </row>
    <row r="122" spans="1:6" ht="21.75" customHeight="1">
      <c r="A122" s="204">
        <v>15</v>
      </c>
      <c r="B122" s="253">
        <f>blad1!C126</f>
        <v>0</v>
      </c>
      <c r="C122" s="204">
        <f>blad1!D126</f>
        <v>0</v>
      </c>
      <c r="D122" s="204"/>
      <c r="E122" s="204"/>
      <c r="F122" s="204"/>
    </row>
    <row r="123" ht="21.75" customHeight="1">
      <c r="B123" s="277">
        <v>125</v>
      </c>
    </row>
    <row r="124" spans="1:6" ht="21.75" customHeight="1">
      <c r="A124" s="269" t="s">
        <v>110</v>
      </c>
      <c r="B124" s="270" t="s">
        <v>10</v>
      </c>
      <c r="C124" s="269" t="s">
        <v>11</v>
      </c>
      <c r="D124" s="269" t="s">
        <v>24</v>
      </c>
      <c r="E124" s="269" t="s">
        <v>123</v>
      </c>
      <c r="F124" s="269" t="s">
        <v>124</v>
      </c>
    </row>
    <row r="125" spans="1:6" ht="21.75" customHeight="1">
      <c r="A125" s="204">
        <v>1</v>
      </c>
      <c r="B125" s="253">
        <f>blad1!C130</f>
        <v>0</v>
      </c>
      <c r="C125" s="204">
        <f>blad1!D130</f>
        <v>0</v>
      </c>
      <c r="D125" s="204"/>
      <c r="E125" s="204"/>
      <c r="F125" s="204"/>
    </row>
    <row r="126" spans="1:6" ht="21.75" customHeight="1">
      <c r="A126" s="204">
        <v>2</v>
      </c>
      <c r="B126" s="253">
        <f>blad1!C131</f>
        <v>0</v>
      </c>
      <c r="C126" s="204">
        <f>blad1!D131</f>
        <v>0</v>
      </c>
      <c r="D126" s="204"/>
      <c r="E126" s="204"/>
      <c r="F126" s="204"/>
    </row>
    <row r="127" spans="1:6" ht="21.75" customHeight="1">
      <c r="A127" s="204">
        <v>3</v>
      </c>
      <c r="B127" s="253" t="str">
        <f>blad1!C132</f>
        <v>Johan Larsson</v>
      </c>
      <c r="C127" s="204" t="str">
        <f>blad1!D132</f>
        <v>Lunds TK</v>
      </c>
      <c r="D127" s="204"/>
      <c r="E127" s="204"/>
      <c r="F127" s="204"/>
    </row>
    <row r="128" spans="1:6" ht="21.75" customHeight="1">
      <c r="A128" s="204">
        <v>4</v>
      </c>
      <c r="B128" s="253" t="str">
        <f>blad1!C133</f>
        <v>Tony Ekblad</v>
      </c>
      <c r="C128" s="204" t="str">
        <f>blad1!D133</f>
        <v>Malmö AK</v>
      </c>
      <c r="D128" s="204"/>
      <c r="E128" s="204"/>
      <c r="F128" s="204"/>
    </row>
    <row r="129" spans="1:6" ht="21.75" customHeight="1">
      <c r="A129" s="204">
        <v>5</v>
      </c>
      <c r="B129" s="253" t="str">
        <f>blad1!C134</f>
        <v>Conny Olsson</v>
      </c>
      <c r="C129" s="204" t="str">
        <f>blad1!D134</f>
        <v>HAK Greppet</v>
      </c>
      <c r="D129" s="204"/>
      <c r="E129" s="204"/>
      <c r="F129" s="204"/>
    </row>
    <row r="130" spans="1:6" ht="21.75" customHeight="1">
      <c r="A130" s="204">
        <v>6</v>
      </c>
      <c r="B130" s="253" t="str">
        <f>blad1!C135</f>
        <v>Andreas Ackenstedt</v>
      </c>
      <c r="C130" s="204" t="str">
        <f>blad1!D135</f>
        <v>Höllvikens AC</v>
      </c>
      <c r="D130" s="204"/>
      <c r="E130" s="204"/>
      <c r="F130" s="204"/>
    </row>
    <row r="131" spans="1:6" ht="21.75" customHeight="1">
      <c r="A131" s="204">
        <v>7</v>
      </c>
      <c r="B131" s="253">
        <f>blad1!C136</f>
        <v>0</v>
      </c>
      <c r="C131" s="204">
        <f>blad1!D136</f>
        <v>0</v>
      </c>
      <c r="D131" s="204"/>
      <c r="E131" s="204"/>
      <c r="F131" s="204"/>
    </row>
    <row r="132" spans="1:6" ht="21.75" customHeight="1">
      <c r="A132" s="204">
        <v>8</v>
      </c>
      <c r="B132" s="253">
        <f>blad1!C137</f>
        <v>0</v>
      </c>
      <c r="C132" s="204">
        <f>blad1!D137</f>
        <v>0</v>
      </c>
      <c r="D132" s="204"/>
      <c r="E132" s="204"/>
      <c r="F132" s="204"/>
    </row>
    <row r="133" spans="1:6" ht="21.75" customHeight="1">
      <c r="A133" s="204">
        <v>9</v>
      </c>
      <c r="B133" s="253">
        <f>blad1!C138</f>
        <v>0</v>
      </c>
      <c r="C133" s="204">
        <f>blad1!D138</f>
        <v>0</v>
      </c>
      <c r="D133" s="204"/>
      <c r="E133" s="204"/>
      <c r="F133" s="204"/>
    </row>
    <row r="134" spans="1:6" ht="21.75" customHeight="1">
      <c r="A134" s="204">
        <v>10</v>
      </c>
      <c r="B134" s="253">
        <f>blad1!C139</f>
        <v>0</v>
      </c>
      <c r="C134" s="204">
        <f>blad1!D139</f>
        <v>0</v>
      </c>
      <c r="D134" s="204"/>
      <c r="E134" s="204"/>
      <c r="F134" s="204"/>
    </row>
    <row r="135" spans="1:6" ht="21.75" customHeight="1">
      <c r="A135" s="204">
        <v>11</v>
      </c>
      <c r="B135" s="253">
        <f>blad1!C140</f>
        <v>0</v>
      </c>
      <c r="C135" s="204">
        <f>blad1!D140</f>
        <v>0</v>
      </c>
      <c r="D135" s="204"/>
      <c r="E135" s="204"/>
      <c r="F135" s="204"/>
    </row>
    <row r="136" spans="1:6" ht="21.75" customHeight="1">
      <c r="A136" s="204">
        <v>12</v>
      </c>
      <c r="B136" s="253">
        <f>blad1!C141</f>
        <v>0</v>
      </c>
      <c r="C136" s="204">
        <f>blad1!D141</f>
        <v>0</v>
      </c>
      <c r="D136" s="204"/>
      <c r="E136" s="204"/>
      <c r="F136" s="204"/>
    </row>
    <row r="137" spans="1:6" ht="21.75" customHeight="1">
      <c r="A137" s="204">
        <v>13</v>
      </c>
      <c r="B137" s="253">
        <f>blad1!C142</f>
        <v>0</v>
      </c>
      <c r="C137" s="204">
        <f>blad1!D142</f>
        <v>0</v>
      </c>
      <c r="D137" s="204"/>
      <c r="E137" s="204"/>
      <c r="F137" s="204"/>
    </row>
    <row r="138" spans="1:6" ht="21.75" customHeight="1">
      <c r="A138" s="204">
        <v>14</v>
      </c>
      <c r="B138" s="253">
        <f>blad1!C143</f>
        <v>0</v>
      </c>
      <c r="C138" s="204">
        <f>blad1!D143</f>
        <v>0</v>
      </c>
      <c r="D138" s="204"/>
      <c r="E138" s="204"/>
      <c r="F138" s="204"/>
    </row>
    <row r="139" spans="1:6" ht="21.75" customHeight="1">
      <c r="A139" s="204">
        <v>15</v>
      </c>
      <c r="B139" s="253">
        <f>blad1!C144</f>
        <v>0</v>
      </c>
      <c r="C139" s="204">
        <f>blad1!D144</f>
        <v>0</v>
      </c>
      <c r="D139" s="204"/>
      <c r="E139" s="204"/>
      <c r="F139" s="204"/>
    </row>
    <row r="140" ht="21.75" customHeight="1"/>
    <row r="141" ht="21.75" customHeight="1"/>
    <row r="142" ht="21.75" customHeight="1"/>
    <row r="143" ht="21.75" customHeight="1"/>
  </sheetData>
  <printOptions/>
  <pageMargins left="0.75" right="0.75" top="0.65" bottom="0.62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O98"/>
  <sheetViews>
    <sheetView zoomScale="70" zoomScaleNormal="70" workbookViewId="0" topLeftCell="AV1">
      <selection activeCell="BQ96" sqref="BQ96"/>
    </sheetView>
  </sheetViews>
  <sheetFormatPr defaultColWidth="9.140625" defaultRowHeight="12.75"/>
  <cols>
    <col min="1" max="1" width="3.421875" style="0" customWidth="1"/>
    <col min="2" max="2" width="2.00390625" style="0" customWidth="1"/>
    <col min="3" max="7" width="8.7109375" style="0" customWidth="1"/>
    <col min="8" max="8" width="11.8515625" style="0" customWidth="1"/>
    <col min="9" max="9" width="8.7109375" style="0" customWidth="1"/>
    <col min="10" max="10" width="2.28125" style="0" customWidth="1"/>
    <col min="11" max="11" width="11.00390625" style="0" customWidth="1"/>
    <col min="12" max="12" width="7.57421875" style="0" customWidth="1"/>
    <col min="13" max="13" width="2.57421875" style="0" customWidth="1"/>
    <col min="19" max="19" width="10.57421875" style="0" customWidth="1"/>
    <col min="21" max="21" width="2.57421875" style="0" customWidth="1"/>
    <col min="22" max="22" width="4.421875" style="0" customWidth="1"/>
    <col min="23" max="23" width="4.7109375" style="0" customWidth="1"/>
    <col min="29" max="29" width="10.8515625" style="0" customWidth="1"/>
    <col min="31" max="32" width="7.421875" style="0" customWidth="1"/>
    <col min="38" max="38" width="11.57421875" style="0" customWidth="1"/>
    <col min="40" max="40" width="7.00390625" style="0" customWidth="1"/>
    <col min="41" max="41" width="5.421875" style="0" customWidth="1"/>
    <col min="47" max="47" width="11.28125" style="0" customWidth="1"/>
    <col min="49" max="49" width="6.57421875" style="0" customWidth="1"/>
    <col min="50" max="50" width="6.7109375" style="0" customWidth="1"/>
    <col min="56" max="56" width="11.421875" style="0" customWidth="1"/>
    <col min="58" max="58" width="5.8515625" style="0" customWidth="1"/>
    <col min="59" max="59" width="5.421875" style="0" customWidth="1"/>
    <col min="65" max="65" width="11.421875" style="0" customWidth="1"/>
    <col min="67" max="67" width="4.421875" style="0" customWidth="1"/>
  </cols>
  <sheetData>
    <row r="1" spans="2:67" ht="5.25" customHeight="1">
      <c r="B1" s="98"/>
      <c r="C1" s="99"/>
      <c r="D1" s="99"/>
      <c r="E1" s="99"/>
      <c r="F1" s="99"/>
      <c r="G1" s="99"/>
      <c r="H1" s="99"/>
      <c r="I1" s="99"/>
      <c r="J1" s="100"/>
      <c r="M1" s="98"/>
      <c r="N1" s="99"/>
      <c r="O1" s="99"/>
      <c r="P1" s="99"/>
      <c r="Q1" s="99"/>
      <c r="R1" s="99"/>
      <c r="S1" s="99"/>
      <c r="T1" s="99"/>
      <c r="U1" s="100"/>
      <c r="V1" s="36"/>
      <c r="W1" s="98"/>
      <c r="X1" s="99"/>
      <c r="Y1" s="99"/>
      <c r="Z1" s="99"/>
      <c r="AA1" s="99"/>
      <c r="AB1" s="99"/>
      <c r="AC1" s="99"/>
      <c r="AD1" s="99"/>
      <c r="AE1" s="100"/>
      <c r="AF1" s="98"/>
      <c r="AG1" s="99"/>
      <c r="AH1" s="99"/>
      <c r="AI1" s="99"/>
      <c r="AJ1" s="99"/>
      <c r="AK1" s="99"/>
      <c r="AL1" s="99"/>
      <c r="AM1" s="99"/>
      <c r="AN1" s="100"/>
      <c r="AO1" s="98"/>
      <c r="AP1" s="99"/>
      <c r="AQ1" s="99"/>
      <c r="AR1" s="99"/>
      <c r="AS1" s="99"/>
      <c r="AT1" s="99"/>
      <c r="AU1" s="99"/>
      <c r="AV1" s="99"/>
      <c r="AW1" s="100"/>
      <c r="AX1" s="98"/>
      <c r="AY1" s="99"/>
      <c r="AZ1" s="99"/>
      <c r="BA1" s="99"/>
      <c r="BB1" s="99"/>
      <c r="BC1" s="99"/>
      <c r="BD1" s="99"/>
      <c r="BE1" s="99"/>
      <c r="BF1" s="100"/>
      <c r="BG1" s="98"/>
      <c r="BH1" s="99"/>
      <c r="BI1" s="99"/>
      <c r="BJ1" s="99"/>
      <c r="BK1" s="99"/>
      <c r="BL1" s="99"/>
      <c r="BM1" s="99"/>
      <c r="BN1" s="99"/>
      <c r="BO1" s="100"/>
    </row>
    <row r="2" spans="2:67" ht="19.5" customHeight="1">
      <c r="B2" s="101"/>
      <c r="C2" s="102" t="s">
        <v>43</v>
      </c>
      <c r="D2" s="226" t="str">
        <f>blad1!K13</f>
        <v>Maria Eriksson</v>
      </c>
      <c r="E2" s="104"/>
      <c r="F2" s="103"/>
      <c r="G2" s="104"/>
      <c r="H2" s="105"/>
      <c r="I2" s="106"/>
      <c r="J2" s="107"/>
      <c r="M2" s="101"/>
      <c r="N2" s="102" t="s">
        <v>43</v>
      </c>
      <c r="O2" s="226" t="str">
        <f>blad1!K20</f>
        <v>Isak Janineh</v>
      </c>
      <c r="P2" s="104"/>
      <c r="Q2" s="103"/>
      <c r="R2" s="104"/>
      <c r="S2" s="105"/>
      <c r="T2" s="106"/>
      <c r="U2" s="107"/>
      <c r="V2" s="36"/>
      <c r="W2" s="101"/>
      <c r="X2" s="102" t="s">
        <v>43</v>
      </c>
      <c r="Y2" s="226" t="str">
        <f>blad1!K26</f>
        <v>Joel Svensson</v>
      </c>
      <c r="Z2" s="104"/>
      <c r="AA2" s="103"/>
      <c r="AB2" s="104"/>
      <c r="AC2" s="105"/>
      <c r="AD2" s="106"/>
      <c r="AE2" s="107"/>
      <c r="AF2" s="101"/>
      <c r="AG2" s="102" t="s">
        <v>43</v>
      </c>
      <c r="AH2" s="226" t="str">
        <f>blad1!K30</f>
        <v>Anders Johansson</v>
      </c>
      <c r="AI2" s="104"/>
      <c r="AJ2" s="103"/>
      <c r="AK2" s="104"/>
      <c r="AL2" s="105"/>
      <c r="AM2" s="106"/>
      <c r="AN2" s="107"/>
      <c r="AO2" s="101"/>
      <c r="AP2" s="102" t="s">
        <v>43</v>
      </c>
      <c r="AQ2" s="226" t="str">
        <f>blad1!K36</f>
        <v>Henrik Aringer</v>
      </c>
      <c r="AR2" s="104"/>
      <c r="AS2" s="103"/>
      <c r="AT2" s="104"/>
      <c r="AU2" s="105"/>
      <c r="AV2" s="106"/>
      <c r="AW2" s="107"/>
      <c r="AX2" s="101"/>
      <c r="AY2" s="102" t="s">
        <v>43</v>
      </c>
      <c r="AZ2" s="226" t="str">
        <f>blad1!K40</f>
        <v>Daniel Larsson</v>
      </c>
      <c r="BA2" s="104"/>
      <c r="BB2" s="103"/>
      <c r="BC2" s="104"/>
      <c r="BD2" s="105"/>
      <c r="BE2" s="106"/>
      <c r="BF2" s="107"/>
      <c r="BG2" s="101"/>
      <c r="BH2" s="102" t="s">
        <v>43</v>
      </c>
      <c r="BI2" s="226" t="str">
        <f>blad1!K83</f>
        <v>Andreas Ackenstedt</v>
      </c>
      <c r="BJ2" s="104"/>
      <c r="BK2" s="103"/>
      <c r="BL2" s="104"/>
      <c r="BM2" s="105"/>
      <c r="BN2" s="106"/>
      <c r="BO2" s="107"/>
    </row>
    <row r="3" spans="2:67" ht="19.5" customHeight="1">
      <c r="B3" s="101"/>
      <c r="C3" s="108" t="s">
        <v>44</v>
      </c>
      <c r="D3" s="225" t="str">
        <f>blad1!L13</f>
        <v>Malmö AK</v>
      </c>
      <c r="E3" s="11"/>
      <c r="F3" s="109"/>
      <c r="G3" s="108" t="s">
        <v>45</v>
      </c>
      <c r="H3" s="225">
        <f>blad1!J13</f>
        <v>610316</v>
      </c>
      <c r="I3" s="106"/>
      <c r="J3" s="107"/>
      <c r="M3" s="101"/>
      <c r="N3" s="108" t="s">
        <v>44</v>
      </c>
      <c r="O3" s="225" t="str">
        <f>blad1!L20</f>
        <v>Malmö AK</v>
      </c>
      <c r="P3" s="11"/>
      <c r="Q3" s="109"/>
      <c r="R3" s="108" t="s">
        <v>45</v>
      </c>
      <c r="S3" s="225">
        <f>blad1!J20</f>
        <v>890123</v>
      </c>
      <c r="T3" s="106"/>
      <c r="U3" s="107"/>
      <c r="V3" s="36"/>
      <c r="W3" s="101"/>
      <c r="X3" s="108" t="s">
        <v>44</v>
      </c>
      <c r="Y3" s="225" t="str">
        <f>blad1!L26</f>
        <v>TK Trossö</v>
      </c>
      <c r="Z3" s="11"/>
      <c r="AA3" s="109"/>
      <c r="AB3" s="108" t="s">
        <v>45</v>
      </c>
      <c r="AC3" s="225">
        <f>blad1!J26</f>
        <v>900721</v>
      </c>
      <c r="AD3" s="106"/>
      <c r="AE3" s="107"/>
      <c r="AF3" s="101"/>
      <c r="AG3" s="108" t="s">
        <v>44</v>
      </c>
      <c r="AH3" s="225" t="str">
        <f>blad1!L30</f>
        <v>Lunds TK</v>
      </c>
      <c r="AI3" s="11"/>
      <c r="AJ3" s="109"/>
      <c r="AK3" s="108" t="s">
        <v>45</v>
      </c>
      <c r="AL3" s="225">
        <f>blad1!J30</f>
        <v>540819</v>
      </c>
      <c r="AM3" s="106"/>
      <c r="AN3" s="107"/>
      <c r="AO3" s="101"/>
      <c r="AP3" s="108" t="s">
        <v>44</v>
      </c>
      <c r="AQ3" s="225" t="str">
        <f>blad1!L36</f>
        <v>TK Trossö</v>
      </c>
      <c r="AR3" s="11"/>
      <c r="AS3" s="109"/>
      <c r="AT3" s="108" t="s">
        <v>45</v>
      </c>
      <c r="AU3" s="225">
        <f>blad1!J36</f>
        <v>880403</v>
      </c>
      <c r="AV3" s="106"/>
      <c r="AW3" s="107"/>
      <c r="AX3" s="101"/>
      <c r="AY3" s="108" t="s">
        <v>44</v>
      </c>
      <c r="AZ3" s="225" t="str">
        <f>blad1!L40</f>
        <v>Ystad KK</v>
      </c>
      <c r="BA3" s="11"/>
      <c r="BB3" s="109"/>
      <c r="BC3" s="108" t="s">
        <v>45</v>
      </c>
      <c r="BD3" s="225">
        <f>blad1!J40</f>
        <v>880823</v>
      </c>
      <c r="BE3" s="106"/>
      <c r="BF3" s="107"/>
      <c r="BG3" s="101"/>
      <c r="BH3" s="108" t="s">
        <v>44</v>
      </c>
      <c r="BI3" s="225" t="str">
        <f>blad1!L83</f>
        <v>Höllvikens AC</v>
      </c>
      <c r="BJ3" s="11"/>
      <c r="BK3" s="109"/>
      <c r="BL3" s="108" t="s">
        <v>45</v>
      </c>
      <c r="BM3" s="225">
        <f>blad1!J83</f>
        <v>860922</v>
      </c>
      <c r="BN3" s="106"/>
      <c r="BO3" s="107"/>
    </row>
    <row r="4" spans="2:67" ht="19.5" customHeight="1">
      <c r="B4" s="101"/>
      <c r="C4" s="102" t="s">
        <v>46</v>
      </c>
      <c r="D4" s="227"/>
      <c r="E4" s="102" t="s">
        <v>47</v>
      </c>
      <c r="F4" s="106"/>
      <c r="G4" s="102" t="s">
        <v>48</v>
      </c>
      <c r="H4" s="133"/>
      <c r="I4" s="106"/>
      <c r="J4" s="107"/>
      <c r="M4" s="101"/>
      <c r="N4" s="102" t="s">
        <v>46</v>
      </c>
      <c r="O4" s="228"/>
      <c r="P4" s="102" t="s">
        <v>47</v>
      </c>
      <c r="Q4" s="106"/>
      <c r="R4" s="102" t="s">
        <v>48</v>
      </c>
      <c r="S4" s="133"/>
      <c r="T4" s="106"/>
      <c r="U4" s="107"/>
      <c r="V4" s="36"/>
      <c r="W4" s="101"/>
      <c r="X4" s="102" t="s">
        <v>46</v>
      </c>
      <c r="Y4" s="227"/>
      <c r="Z4" s="102" t="s">
        <v>47</v>
      </c>
      <c r="AA4" s="106"/>
      <c r="AB4" s="102" t="s">
        <v>48</v>
      </c>
      <c r="AC4" s="133"/>
      <c r="AD4" s="106"/>
      <c r="AE4" s="107"/>
      <c r="AF4" s="101"/>
      <c r="AG4" s="102" t="s">
        <v>46</v>
      </c>
      <c r="AH4" s="227"/>
      <c r="AI4" s="102" t="s">
        <v>47</v>
      </c>
      <c r="AJ4" s="106"/>
      <c r="AK4" s="102" t="s">
        <v>48</v>
      </c>
      <c r="AL4" s="133"/>
      <c r="AM4" s="106"/>
      <c r="AN4" s="107"/>
      <c r="AO4" s="101"/>
      <c r="AP4" s="102" t="s">
        <v>46</v>
      </c>
      <c r="AQ4" s="228"/>
      <c r="AR4" s="102" t="s">
        <v>47</v>
      </c>
      <c r="AS4" s="106"/>
      <c r="AT4" s="102" t="s">
        <v>48</v>
      </c>
      <c r="AU4" s="133"/>
      <c r="AV4" s="106"/>
      <c r="AW4" s="107"/>
      <c r="AX4" s="101"/>
      <c r="AY4" s="102" t="s">
        <v>46</v>
      </c>
      <c r="AZ4" s="228"/>
      <c r="BA4" s="102" t="s">
        <v>47</v>
      </c>
      <c r="BB4" s="106"/>
      <c r="BC4" s="102" t="s">
        <v>48</v>
      </c>
      <c r="BD4" s="133"/>
      <c r="BE4" s="106"/>
      <c r="BF4" s="107"/>
      <c r="BG4" s="101"/>
      <c r="BH4" s="102" t="s">
        <v>46</v>
      </c>
      <c r="BI4" s="228"/>
      <c r="BJ4" s="102" t="s">
        <v>47</v>
      </c>
      <c r="BK4" s="106"/>
      <c r="BL4" s="102" t="s">
        <v>48</v>
      </c>
      <c r="BM4" s="133"/>
      <c r="BN4" s="106"/>
      <c r="BO4" s="107"/>
    </row>
    <row r="5" spans="2:67" ht="13.5" customHeight="1">
      <c r="B5" s="101"/>
      <c r="C5" s="36"/>
      <c r="D5" s="36"/>
      <c r="E5" s="36"/>
      <c r="F5" s="36"/>
      <c r="G5" s="36"/>
      <c r="H5" s="36"/>
      <c r="I5" s="36"/>
      <c r="J5" s="107"/>
      <c r="M5" s="101"/>
      <c r="N5" s="36"/>
      <c r="O5" s="36"/>
      <c r="P5" s="36"/>
      <c r="Q5" s="36"/>
      <c r="R5" s="36"/>
      <c r="S5" s="36"/>
      <c r="T5" s="36"/>
      <c r="U5" s="107"/>
      <c r="V5" s="36"/>
      <c r="W5" s="101"/>
      <c r="X5" s="36"/>
      <c r="Y5" s="36"/>
      <c r="Z5" s="36"/>
      <c r="AA5" s="36"/>
      <c r="AB5" s="36"/>
      <c r="AC5" s="36"/>
      <c r="AD5" s="36"/>
      <c r="AE5" s="107"/>
      <c r="AF5" s="101"/>
      <c r="AG5" s="36"/>
      <c r="AH5" s="192"/>
      <c r="AI5" s="36"/>
      <c r="AJ5" s="36"/>
      <c r="AK5" s="36"/>
      <c r="AL5" s="36"/>
      <c r="AM5" s="36"/>
      <c r="AN5" s="107"/>
      <c r="AO5" s="101"/>
      <c r="AP5" s="36"/>
      <c r="AQ5" s="36"/>
      <c r="AR5" s="36"/>
      <c r="AS5" s="36"/>
      <c r="AT5" s="36"/>
      <c r="AU5" s="36"/>
      <c r="AV5" s="36"/>
      <c r="AW5" s="107"/>
      <c r="AX5" s="101"/>
      <c r="AY5" s="36"/>
      <c r="AZ5" s="36"/>
      <c r="BA5" s="36"/>
      <c r="BB5" s="36"/>
      <c r="BC5" s="36"/>
      <c r="BD5" s="36"/>
      <c r="BE5" s="36"/>
      <c r="BF5" s="107"/>
      <c r="BG5" s="101"/>
      <c r="BH5" s="36"/>
      <c r="BI5" s="36"/>
      <c r="BJ5" s="36"/>
      <c r="BK5" s="36"/>
      <c r="BL5" s="36"/>
      <c r="BM5" s="36"/>
      <c r="BN5" s="36"/>
      <c r="BO5" s="107"/>
    </row>
    <row r="6" spans="2:67" ht="19.5" customHeight="1">
      <c r="B6" s="101"/>
      <c r="C6" s="36"/>
      <c r="D6" s="110" t="s">
        <v>49</v>
      </c>
      <c r="E6" s="92">
        <v>1</v>
      </c>
      <c r="F6" s="92">
        <v>2</v>
      </c>
      <c r="G6" s="92">
        <v>3</v>
      </c>
      <c r="H6" s="92" t="s">
        <v>50</v>
      </c>
      <c r="I6" s="92">
        <v>4</v>
      </c>
      <c r="J6" s="107"/>
      <c r="M6" s="101"/>
      <c r="N6" s="36"/>
      <c r="O6" s="110" t="s">
        <v>49</v>
      </c>
      <c r="P6" s="92">
        <v>1</v>
      </c>
      <c r="Q6" s="92">
        <v>2</v>
      </c>
      <c r="R6" s="92">
        <v>3</v>
      </c>
      <c r="S6" s="92" t="s">
        <v>50</v>
      </c>
      <c r="T6" s="92">
        <v>4</v>
      </c>
      <c r="U6" s="107"/>
      <c r="V6" s="36"/>
      <c r="W6" s="101"/>
      <c r="X6" s="36"/>
      <c r="Y6" s="110" t="s">
        <v>49</v>
      </c>
      <c r="Z6" s="92">
        <v>1</v>
      </c>
      <c r="AA6" s="92">
        <v>2</v>
      </c>
      <c r="AB6" s="92">
        <v>3</v>
      </c>
      <c r="AC6" s="92" t="s">
        <v>50</v>
      </c>
      <c r="AD6" s="92">
        <v>4</v>
      </c>
      <c r="AE6" s="107"/>
      <c r="AF6" s="101"/>
      <c r="AG6" s="36"/>
      <c r="AH6" s="110" t="s">
        <v>49</v>
      </c>
      <c r="AI6" s="92">
        <v>1</v>
      </c>
      <c r="AJ6" s="92">
        <v>2</v>
      </c>
      <c r="AK6" s="92">
        <v>3</v>
      </c>
      <c r="AL6" s="92" t="s">
        <v>50</v>
      </c>
      <c r="AM6" s="92">
        <v>4</v>
      </c>
      <c r="AN6" s="107"/>
      <c r="AO6" s="101"/>
      <c r="AP6" s="36"/>
      <c r="AQ6" s="110" t="s">
        <v>49</v>
      </c>
      <c r="AR6" s="92">
        <v>1</v>
      </c>
      <c r="AS6" s="92">
        <v>2</v>
      </c>
      <c r="AT6" s="92">
        <v>3</v>
      </c>
      <c r="AU6" s="92" t="s">
        <v>50</v>
      </c>
      <c r="AV6" s="92">
        <v>4</v>
      </c>
      <c r="AW6" s="107"/>
      <c r="AX6" s="101"/>
      <c r="AY6" s="36"/>
      <c r="AZ6" s="110" t="s">
        <v>49</v>
      </c>
      <c r="BA6" s="92">
        <v>1</v>
      </c>
      <c r="BB6" s="92">
        <v>2</v>
      </c>
      <c r="BC6" s="92">
        <v>3</v>
      </c>
      <c r="BD6" s="92" t="s">
        <v>50</v>
      </c>
      <c r="BE6" s="92">
        <v>4</v>
      </c>
      <c r="BF6" s="107"/>
      <c r="BG6" s="101"/>
      <c r="BH6" s="36"/>
      <c r="BI6" s="110" t="s">
        <v>49</v>
      </c>
      <c r="BJ6" s="92">
        <v>1</v>
      </c>
      <c r="BK6" s="92">
        <v>2</v>
      </c>
      <c r="BL6" s="92">
        <v>3</v>
      </c>
      <c r="BM6" s="92" t="s">
        <v>50</v>
      </c>
      <c r="BN6" s="92">
        <v>4</v>
      </c>
      <c r="BO6" s="107"/>
    </row>
    <row r="7" spans="2:67" ht="19.5" customHeight="1">
      <c r="B7" s="101"/>
      <c r="C7" s="102" t="s">
        <v>51</v>
      </c>
      <c r="D7" s="106"/>
      <c r="E7" s="110"/>
      <c r="F7" s="110"/>
      <c r="G7" s="110"/>
      <c r="H7" s="92"/>
      <c r="I7" s="110"/>
      <c r="J7" s="107"/>
      <c r="M7" s="101"/>
      <c r="N7" s="102" t="s">
        <v>51</v>
      </c>
      <c r="O7" s="106"/>
      <c r="P7" s="110"/>
      <c r="Q7" s="110"/>
      <c r="R7" s="110"/>
      <c r="S7" s="92"/>
      <c r="T7" s="110"/>
      <c r="U7" s="107"/>
      <c r="V7" s="36"/>
      <c r="W7" s="101"/>
      <c r="X7" s="102" t="s">
        <v>51</v>
      </c>
      <c r="Y7" s="106"/>
      <c r="Z7" s="110"/>
      <c r="AA7" s="110"/>
      <c r="AB7" s="110"/>
      <c r="AC7" s="92"/>
      <c r="AD7" s="110"/>
      <c r="AE7" s="107"/>
      <c r="AF7" s="101"/>
      <c r="AG7" s="102" t="s">
        <v>51</v>
      </c>
      <c r="AH7" s="106"/>
      <c r="AI7" s="110"/>
      <c r="AJ7" s="110"/>
      <c r="AK7" s="110"/>
      <c r="AL7" s="92"/>
      <c r="AM7" s="110"/>
      <c r="AN7" s="107"/>
      <c r="AO7" s="101"/>
      <c r="AP7" s="102" t="s">
        <v>51</v>
      </c>
      <c r="AQ7" s="106"/>
      <c r="AR7" s="110"/>
      <c r="AS7" s="110"/>
      <c r="AT7" s="110"/>
      <c r="AU7" s="92"/>
      <c r="AV7" s="110"/>
      <c r="AW7" s="107"/>
      <c r="AX7" s="101"/>
      <c r="AY7" s="102" t="s">
        <v>51</v>
      </c>
      <c r="AZ7" s="106"/>
      <c r="BA7" s="110"/>
      <c r="BB7" s="110"/>
      <c r="BC7" s="110"/>
      <c r="BD7" s="92"/>
      <c r="BE7" s="110"/>
      <c r="BF7" s="107"/>
      <c r="BG7" s="101"/>
      <c r="BH7" s="102" t="s">
        <v>51</v>
      </c>
      <c r="BI7" s="106"/>
      <c r="BJ7" s="110"/>
      <c r="BK7" s="110"/>
      <c r="BL7" s="110"/>
      <c r="BM7" s="92"/>
      <c r="BN7" s="110"/>
      <c r="BO7" s="107"/>
    </row>
    <row r="8" spans="2:67" ht="19.5" customHeight="1">
      <c r="B8" s="101"/>
      <c r="C8" s="102" t="s">
        <v>52</v>
      </c>
      <c r="D8" s="106"/>
      <c r="E8" s="110"/>
      <c r="F8" s="110"/>
      <c r="G8" s="110"/>
      <c r="H8" s="110"/>
      <c r="I8" s="110"/>
      <c r="J8" s="107"/>
      <c r="M8" s="101"/>
      <c r="N8" s="102" t="s">
        <v>52</v>
      </c>
      <c r="O8" s="106"/>
      <c r="P8" s="110"/>
      <c r="Q8" s="110"/>
      <c r="R8" s="110"/>
      <c r="S8" s="110"/>
      <c r="T8" s="110"/>
      <c r="U8" s="107"/>
      <c r="V8" s="36"/>
      <c r="W8" s="101"/>
      <c r="X8" s="102" t="s">
        <v>52</v>
      </c>
      <c r="Y8" s="106"/>
      <c r="Z8" s="110"/>
      <c r="AA8" s="110"/>
      <c r="AB8" s="110"/>
      <c r="AC8" s="110"/>
      <c r="AD8" s="110"/>
      <c r="AE8" s="107"/>
      <c r="AF8" s="101"/>
      <c r="AG8" s="102" t="s">
        <v>52</v>
      </c>
      <c r="AH8" s="106"/>
      <c r="AI8" s="110"/>
      <c r="AJ8" s="110"/>
      <c r="AK8" s="110"/>
      <c r="AL8" s="110"/>
      <c r="AM8" s="110"/>
      <c r="AN8" s="107"/>
      <c r="AO8" s="101"/>
      <c r="AP8" s="102" t="s">
        <v>52</v>
      </c>
      <c r="AQ8" s="106"/>
      <c r="AR8" s="110"/>
      <c r="AS8" s="110"/>
      <c r="AT8" s="110"/>
      <c r="AU8" s="110"/>
      <c r="AV8" s="110"/>
      <c r="AW8" s="107"/>
      <c r="AX8" s="101"/>
      <c r="AY8" s="102" t="s">
        <v>52</v>
      </c>
      <c r="AZ8" s="106"/>
      <c r="BA8" s="110"/>
      <c r="BB8" s="110"/>
      <c r="BC8" s="110"/>
      <c r="BD8" s="110"/>
      <c r="BE8" s="110"/>
      <c r="BF8" s="107"/>
      <c r="BG8" s="101"/>
      <c r="BH8" s="102" t="s">
        <v>52</v>
      </c>
      <c r="BI8" s="106"/>
      <c r="BJ8" s="110"/>
      <c r="BK8" s="110"/>
      <c r="BL8" s="110"/>
      <c r="BM8" s="110"/>
      <c r="BN8" s="110"/>
      <c r="BO8" s="107"/>
    </row>
    <row r="9" spans="2:67" ht="19.5" customHeight="1">
      <c r="B9" s="101"/>
      <c r="C9" s="102" t="s">
        <v>53</v>
      </c>
      <c r="D9" s="106"/>
      <c r="E9" s="110"/>
      <c r="F9" s="110"/>
      <c r="G9" s="110"/>
      <c r="H9" s="110"/>
      <c r="I9" s="110"/>
      <c r="J9" s="107"/>
      <c r="M9" s="101"/>
      <c r="N9" s="102" t="s">
        <v>53</v>
      </c>
      <c r="O9" s="106"/>
      <c r="P9" s="110"/>
      <c r="Q9" s="110"/>
      <c r="R9" s="110"/>
      <c r="S9" s="110"/>
      <c r="T9" s="110"/>
      <c r="U9" s="107"/>
      <c r="V9" s="36"/>
      <c r="W9" s="101"/>
      <c r="X9" s="102" t="s">
        <v>53</v>
      </c>
      <c r="Y9" s="106"/>
      <c r="Z9" s="110"/>
      <c r="AA9" s="110"/>
      <c r="AB9" s="110"/>
      <c r="AC9" s="110"/>
      <c r="AD9" s="110"/>
      <c r="AE9" s="107"/>
      <c r="AF9" s="101"/>
      <c r="AG9" s="102" t="s">
        <v>53</v>
      </c>
      <c r="AH9" s="106"/>
      <c r="AI9" s="110"/>
      <c r="AJ9" s="110"/>
      <c r="AK9" s="110"/>
      <c r="AL9" s="110"/>
      <c r="AM9" s="110"/>
      <c r="AN9" s="107"/>
      <c r="AO9" s="101"/>
      <c r="AP9" s="102" t="s">
        <v>53</v>
      </c>
      <c r="AQ9" s="106"/>
      <c r="AR9" s="110"/>
      <c r="AS9" s="110"/>
      <c r="AT9" s="110"/>
      <c r="AU9" s="110"/>
      <c r="AV9" s="110"/>
      <c r="AW9" s="107"/>
      <c r="AX9" s="101"/>
      <c r="AY9" s="102" t="s">
        <v>53</v>
      </c>
      <c r="AZ9" s="106"/>
      <c r="BA9" s="110"/>
      <c r="BB9" s="110"/>
      <c r="BC9" s="110"/>
      <c r="BD9" s="110"/>
      <c r="BE9" s="110"/>
      <c r="BF9" s="107"/>
      <c r="BG9" s="101"/>
      <c r="BH9" s="102" t="s">
        <v>53</v>
      </c>
      <c r="BI9" s="106"/>
      <c r="BJ9" s="110"/>
      <c r="BK9" s="110"/>
      <c r="BL9" s="110"/>
      <c r="BM9" s="110"/>
      <c r="BN9" s="110"/>
      <c r="BO9" s="107"/>
    </row>
    <row r="10" spans="2:67" ht="19.5" customHeight="1">
      <c r="B10" s="101"/>
      <c r="C10" s="36"/>
      <c r="D10" s="36"/>
      <c r="E10" s="36"/>
      <c r="F10" s="36"/>
      <c r="G10" s="110" t="s">
        <v>54</v>
      </c>
      <c r="H10" s="110"/>
      <c r="I10" s="36"/>
      <c r="J10" s="107"/>
      <c r="M10" s="101"/>
      <c r="N10" s="36"/>
      <c r="O10" s="36"/>
      <c r="P10" s="36"/>
      <c r="Q10" s="36"/>
      <c r="R10" s="110" t="s">
        <v>54</v>
      </c>
      <c r="S10" s="110"/>
      <c r="T10" s="36"/>
      <c r="U10" s="107"/>
      <c r="V10" s="36"/>
      <c r="W10" s="101"/>
      <c r="X10" s="36"/>
      <c r="Y10" s="36"/>
      <c r="Z10" s="36"/>
      <c r="AA10" s="36"/>
      <c r="AB10" s="110" t="s">
        <v>54</v>
      </c>
      <c r="AC10" s="110"/>
      <c r="AD10" s="36"/>
      <c r="AE10" s="107"/>
      <c r="AF10" s="101"/>
      <c r="AG10" s="36"/>
      <c r="AH10" s="36"/>
      <c r="AI10" s="36"/>
      <c r="AJ10" s="36"/>
      <c r="AK10" s="110" t="s">
        <v>54</v>
      </c>
      <c r="AL10" s="110"/>
      <c r="AM10" s="36"/>
      <c r="AN10" s="107"/>
      <c r="AO10" s="101"/>
      <c r="AP10" s="36"/>
      <c r="AQ10" s="36"/>
      <c r="AR10" s="36"/>
      <c r="AS10" s="36"/>
      <c r="AT10" s="110" t="s">
        <v>54</v>
      </c>
      <c r="AU10" s="110"/>
      <c r="AV10" s="36"/>
      <c r="AW10" s="107"/>
      <c r="AX10" s="101"/>
      <c r="AY10" s="36"/>
      <c r="AZ10" s="36"/>
      <c r="BA10" s="36"/>
      <c r="BB10" s="36"/>
      <c r="BC10" s="110" t="s">
        <v>54</v>
      </c>
      <c r="BD10" s="110"/>
      <c r="BE10" s="36"/>
      <c r="BF10" s="107"/>
      <c r="BG10" s="101"/>
      <c r="BH10" s="36"/>
      <c r="BI10" s="36"/>
      <c r="BJ10" s="36"/>
      <c r="BK10" s="36"/>
      <c r="BL10" s="110" t="s">
        <v>54</v>
      </c>
      <c r="BM10" s="110"/>
      <c r="BN10" s="36"/>
      <c r="BO10" s="107"/>
    </row>
    <row r="11" spans="2:67" ht="19.5" customHeight="1">
      <c r="B11" s="101"/>
      <c r="C11" s="36"/>
      <c r="D11" s="36"/>
      <c r="E11" s="36"/>
      <c r="F11" s="36"/>
      <c r="G11" s="110" t="s">
        <v>55</v>
      </c>
      <c r="H11" s="110"/>
      <c r="I11" s="36"/>
      <c r="J11" s="107"/>
      <c r="M11" s="101"/>
      <c r="N11" s="36"/>
      <c r="O11" s="36"/>
      <c r="P11" s="36"/>
      <c r="Q11" s="36"/>
      <c r="R11" s="110" t="s">
        <v>55</v>
      </c>
      <c r="S11" s="110"/>
      <c r="T11" s="36"/>
      <c r="U11" s="107"/>
      <c r="V11" s="36"/>
      <c r="W11" s="101"/>
      <c r="X11" s="36"/>
      <c r="Y11" s="36"/>
      <c r="Z11" s="36"/>
      <c r="AA11" s="36"/>
      <c r="AB11" s="110" t="s">
        <v>55</v>
      </c>
      <c r="AC11" s="110"/>
      <c r="AD11" s="36"/>
      <c r="AE11" s="107"/>
      <c r="AF11" s="101"/>
      <c r="AG11" s="36"/>
      <c r="AH11" s="36"/>
      <c r="AI11" s="36"/>
      <c r="AJ11" s="36"/>
      <c r="AK11" s="110" t="s">
        <v>55</v>
      </c>
      <c r="AL11" s="110"/>
      <c r="AM11" s="36"/>
      <c r="AN11" s="107"/>
      <c r="AO11" s="101"/>
      <c r="AP11" s="36"/>
      <c r="AQ11" s="36"/>
      <c r="AR11" s="36"/>
      <c r="AS11" s="36"/>
      <c r="AT11" s="110" t="s">
        <v>55</v>
      </c>
      <c r="AU11" s="110"/>
      <c r="AV11" s="36"/>
      <c r="AW11" s="107"/>
      <c r="AX11" s="101"/>
      <c r="AY11" s="36"/>
      <c r="AZ11" s="36"/>
      <c r="BA11" s="36"/>
      <c r="BB11" s="36"/>
      <c r="BC11" s="110" t="s">
        <v>55</v>
      </c>
      <c r="BD11" s="110"/>
      <c r="BE11" s="36"/>
      <c r="BF11" s="107"/>
      <c r="BG11" s="101"/>
      <c r="BH11" s="36"/>
      <c r="BI11" s="36"/>
      <c r="BJ11" s="36"/>
      <c r="BK11" s="36"/>
      <c r="BL11" s="110" t="s">
        <v>55</v>
      </c>
      <c r="BM11" s="110"/>
      <c r="BN11" s="36"/>
      <c r="BO11" s="107"/>
    </row>
    <row r="12" spans="2:67" ht="3.75" customHeight="1">
      <c r="B12" s="108"/>
      <c r="C12" s="11"/>
      <c r="D12" s="11"/>
      <c r="E12" s="11"/>
      <c r="F12" s="11"/>
      <c r="G12" s="11"/>
      <c r="H12" s="11"/>
      <c r="I12" s="11"/>
      <c r="J12" s="109"/>
      <c r="M12" s="108"/>
      <c r="N12" s="11"/>
      <c r="O12" s="11"/>
      <c r="P12" s="11"/>
      <c r="Q12" s="11"/>
      <c r="R12" s="11"/>
      <c r="S12" s="11"/>
      <c r="T12" s="11"/>
      <c r="U12" s="109"/>
      <c r="V12" s="36"/>
      <c r="W12" s="108"/>
      <c r="X12" s="11"/>
      <c r="Y12" s="11"/>
      <c r="Z12" s="11"/>
      <c r="AA12" s="11"/>
      <c r="AB12" s="11"/>
      <c r="AC12" s="11"/>
      <c r="AD12" s="11"/>
      <c r="AE12" s="109"/>
      <c r="AF12" s="108"/>
      <c r="AG12" s="11"/>
      <c r="AH12" s="11"/>
      <c r="AI12" s="11"/>
      <c r="AJ12" s="11"/>
      <c r="AK12" s="11"/>
      <c r="AL12" s="11"/>
      <c r="AM12" s="11"/>
      <c r="AN12" s="109"/>
      <c r="AO12" s="108"/>
      <c r="AP12" s="11"/>
      <c r="AQ12" s="11"/>
      <c r="AR12" s="11"/>
      <c r="AS12" s="11"/>
      <c r="AT12" s="11"/>
      <c r="AU12" s="11"/>
      <c r="AV12" s="11"/>
      <c r="AW12" s="109"/>
      <c r="AX12" s="108"/>
      <c r="AY12" s="11"/>
      <c r="AZ12" s="11"/>
      <c r="BA12" s="11"/>
      <c r="BB12" s="11"/>
      <c r="BC12" s="11"/>
      <c r="BD12" s="11"/>
      <c r="BE12" s="11"/>
      <c r="BF12" s="109"/>
      <c r="BG12" s="108"/>
      <c r="BH12" s="11"/>
      <c r="BI12" s="11"/>
      <c r="BJ12" s="11"/>
      <c r="BK12" s="11"/>
      <c r="BL12" s="11"/>
      <c r="BM12" s="11"/>
      <c r="BN12" s="11"/>
      <c r="BO12" s="109"/>
    </row>
    <row r="13" spans="2:67" ht="3.75" customHeight="1">
      <c r="B13" s="98"/>
      <c r="C13" s="99"/>
      <c r="D13" s="99"/>
      <c r="E13" s="99"/>
      <c r="F13" s="99"/>
      <c r="G13" s="99"/>
      <c r="H13" s="99"/>
      <c r="I13" s="99"/>
      <c r="J13" s="100"/>
      <c r="M13" s="98"/>
      <c r="N13" s="99"/>
      <c r="O13" s="99"/>
      <c r="P13" s="99"/>
      <c r="Q13" s="99"/>
      <c r="R13" s="99"/>
      <c r="S13" s="99"/>
      <c r="T13" s="99"/>
      <c r="U13" s="100"/>
      <c r="V13" s="36"/>
      <c r="W13" s="98"/>
      <c r="X13" s="99"/>
      <c r="Y13" s="99"/>
      <c r="Z13" s="99"/>
      <c r="AA13" s="99"/>
      <c r="AB13" s="99"/>
      <c r="AC13" s="99"/>
      <c r="AD13" s="99"/>
      <c r="AE13" s="100"/>
      <c r="AF13" s="98"/>
      <c r="AG13" s="99"/>
      <c r="AH13" s="99"/>
      <c r="AI13" s="99"/>
      <c r="AJ13" s="99"/>
      <c r="AK13" s="99"/>
      <c r="AL13" s="99"/>
      <c r="AM13" s="99"/>
      <c r="AN13" s="100"/>
      <c r="AO13" s="98"/>
      <c r="AP13" s="99"/>
      <c r="AQ13" s="99"/>
      <c r="AR13" s="99"/>
      <c r="AS13" s="99"/>
      <c r="AT13" s="99"/>
      <c r="AU13" s="99"/>
      <c r="AV13" s="99"/>
      <c r="AW13" s="100"/>
      <c r="AX13" s="98"/>
      <c r="AY13" s="99"/>
      <c r="AZ13" s="99"/>
      <c r="BA13" s="99"/>
      <c r="BB13" s="99"/>
      <c r="BC13" s="99"/>
      <c r="BD13" s="99"/>
      <c r="BE13" s="99"/>
      <c r="BF13" s="100"/>
      <c r="BG13" s="98"/>
      <c r="BH13" s="99"/>
      <c r="BI13" s="99"/>
      <c r="BJ13" s="99"/>
      <c r="BK13" s="99"/>
      <c r="BL13" s="99"/>
      <c r="BM13" s="99"/>
      <c r="BN13" s="99"/>
      <c r="BO13" s="100"/>
    </row>
    <row r="14" spans="2:67" ht="19.5" customHeight="1">
      <c r="B14" s="101"/>
      <c r="C14" s="102" t="s">
        <v>43</v>
      </c>
      <c r="D14" s="226" t="str">
        <f>blad1!K17</f>
        <v>Olof Ed</v>
      </c>
      <c r="E14" s="104"/>
      <c r="F14" s="104"/>
      <c r="G14" s="104"/>
      <c r="H14" s="104"/>
      <c r="I14" s="110"/>
      <c r="J14" s="107"/>
      <c r="M14" s="101"/>
      <c r="N14" s="102" t="s">
        <v>43</v>
      </c>
      <c r="O14" s="226" t="str">
        <f>blad1!K21</f>
        <v>Patrik Åberg</v>
      </c>
      <c r="P14" s="104"/>
      <c r="Q14" s="104"/>
      <c r="R14" s="104"/>
      <c r="S14" s="104"/>
      <c r="T14" s="110"/>
      <c r="U14" s="107"/>
      <c r="V14" s="36"/>
      <c r="W14" s="101"/>
      <c r="X14" s="102" t="s">
        <v>43</v>
      </c>
      <c r="Y14" s="226" t="str">
        <f>blad1!K27</f>
        <v>Mattias Nilsson</v>
      </c>
      <c r="Z14" s="104"/>
      <c r="AA14" s="104"/>
      <c r="AB14" s="104"/>
      <c r="AC14" s="104"/>
      <c r="AD14" s="110"/>
      <c r="AE14" s="107"/>
      <c r="AF14" s="101"/>
      <c r="AG14" s="102" t="s">
        <v>43</v>
      </c>
      <c r="AH14" s="226" t="str">
        <f>blad1!K31</f>
        <v>Saki Papapanagiotou</v>
      </c>
      <c r="AI14" s="104"/>
      <c r="AJ14" s="104"/>
      <c r="AK14" s="104"/>
      <c r="AL14" s="104"/>
      <c r="AM14" s="110"/>
      <c r="AN14" s="107"/>
      <c r="AO14" s="101"/>
      <c r="AP14" s="102" t="s">
        <v>43</v>
      </c>
      <c r="AQ14" s="226" t="str">
        <f>blad1!K37</f>
        <v>Mattias Jansson</v>
      </c>
      <c r="AR14" s="104"/>
      <c r="AS14" s="104"/>
      <c r="AT14" s="104"/>
      <c r="AU14" s="104"/>
      <c r="AV14" s="110"/>
      <c r="AW14" s="107"/>
      <c r="AX14" s="101"/>
      <c r="AY14" s="102" t="s">
        <v>43</v>
      </c>
      <c r="AZ14" s="226" t="str">
        <f>blad1!K41</f>
        <v>Isak Berneheim</v>
      </c>
      <c r="BA14" s="104"/>
      <c r="BB14" s="104"/>
      <c r="BC14" s="104"/>
      <c r="BD14" s="104"/>
      <c r="BE14" s="110"/>
      <c r="BF14" s="107"/>
      <c r="BG14" s="101"/>
      <c r="BH14" s="102" t="s">
        <v>43</v>
      </c>
      <c r="BI14" s="226" t="str">
        <f>blad1!K95</f>
        <v>Jonna Olsson</v>
      </c>
      <c r="BJ14" s="104"/>
      <c r="BK14" s="104"/>
      <c r="BL14" s="104"/>
      <c r="BM14" s="104"/>
      <c r="BN14" s="110"/>
      <c r="BO14" s="107"/>
    </row>
    <row r="15" spans="2:67" ht="19.5" customHeight="1">
      <c r="B15" s="101"/>
      <c r="C15" s="102" t="s">
        <v>44</v>
      </c>
      <c r="D15" s="225" t="str">
        <f>blad1!L17</f>
        <v>TK Trossö</v>
      </c>
      <c r="E15" s="104"/>
      <c r="F15" s="106"/>
      <c r="G15" s="102" t="s">
        <v>45</v>
      </c>
      <c r="H15" s="225">
        <f>blad1!J17</f>
        <v>900730</v>
      </c>
      <c r="I15" s="106"/>
      <c r="J15" s="107"/>
      <c r="M15" s="101"/>
      <c r="N15" s="102" t="s">
        <v>44</v>
      </c>
      <c r="O15" s="225" t="str">
        <f>blad1!L21</f>
        <v>Lunds TK</v>
      </c>
      <c r="P15" s="104"/>
      <c r="Q15" s="106"/>
      <c r="R15" s="102" t="s">
        <v>45</v>
      </c>
      <c r="S15" s="225">
        <f>blad1!J21</f>
        <v>890424</v>
      </c>
      <c r="T15" s="106"/>
      <c r="U15" s="107"/>
      <c r="V15" s="36"/>
      <c r="W15" s="101"/>
      <c r="X15" s="102" t="s">
        <v>44</v>
      </c>
      <c r="Y15" s="225" t="str">
        <f>blad1!L27</f>
        <v>TK Trossö</v>
      </c>
      <c r="Z15" s="104"/>
      <c r="AA15" s="106"/>
      <c r="AB15" s="102" t="s">
        <v>45</v>
      </c>
      <c r="AC15" s="225">
        <f>blad1!J27</f>
        <v>810728</v>
      </c>
      <c r="AD15" s="106"/>
      <c r="AE15" s="107"/>
      <c r="AF15" s="101"/>
      <c r="AG15" s="102" t="s">
        <v>44</v>
      </c>
      <c r="AH15" s="225" t="str">
        <f>blad1!L31</f>
        <v>Lunds TK</v>
      </c>
      <c r="AI15" s="104"/>
      <c r="AJ15" s="106"/>
      <c r="AK15" s="102" t="s">
        <v>45</v>
      </c>
      <c r="AL15" s="225">
        <f>blad1!J31</f>
        <v>871221</v>
      </c>
      <c r="AM15" s="106"/>
      <c r="AN15" s="107"/>
      <c r="AO15" s="101"/>
      <c r="AP15" s="102" t="s">
        <v>44</v>
      </c>
      <c r="AQ15" s="225" t="str">
        <f>blad1!L37</f>
        <v>TK Trossö</v>
      </c>
      <c r="AR15" s="104"/>
      <c r="AS15" s="106"/>
      <c r="AT15" s="102" t="s">
        <v>45</v>
      </c>
      <c r="AU15" s="225">
        <f>blad1!J37</f>
        <v>880215</v>
      </c>
      <c r="AV15" s="106"/>
      <c r="AW15" s="107"/>
      <c r="AX15" s="101"/>
      <c r="AY15" s="102" t="s">
        <v>44</v>
      </c>
      <c r="AZ15" s="225" t="str">
        <f>blad1!L41</f>
        <v>Lunds TK</v>
      </c>
      <c r="BA15" s="104"/>
      <c r="BB15" s="106"/>
      <c r="BC15" s="102" t="s">
        <v>45</v>
      </c>
      <c r="BD15" s="225">
        <f>blad1!J41</f>
        <v>890814</v>
      </c>
      <c r="BE15" s="106"/>
      <c r="BF15" s="107"/>
      <c r="BG15" s="101"/>
      <c r="BH15" s="102" t="s">
        <v>44</v>
      </c>
      <c r="BI15" s="225" t="str">
        <f>blad1!L95</f>
        <v>TK Trossö</v>
      </c>
      <c r="BJ15" s="104"/>
      <c r="BK15" s="106"/>
      <c r="BL15" s="102" t="s">
        <v>45</v>
      </c>
      <c r="BM15" s="225">
        <f>blad1!J95</f>
        <v>880309</v>
      </c>
      <c r="BN15" s="106"/>
      <c r="BO15" s="107"/>
    </row>
    <row r="16" spans="2:67" ht="19.5" customHeight="1">
      <c r="B16" s="101"/>
      <c r="C16" s="102" t="s">
        <v>46</v>
      </c>
      <c r="D16" s="228"/>
      <c r="E16" s="102" t="s">
        <v>47</v>
      </c>
      <c r="F16" s="106"/>
      <c r="G16" s="102" t="s">
        <v>48</v>
      </c>
      <c r="H16" s="104"/>
      <c r="I16" s="106"/>
      <c r="J16" s="107"/>
      <c r="M16" s="101"/>
      <c r="N16" s="102" t="s">
        <v>46</v>
      </c>
      <c r="O16" s="228"/>
      <c r="P16" s="102" t="s">
        <v>47</v>
      </c>
      <c r="Q16" s="106"/>
      <c r="R16" s="102" t="s">
        <v>48</v>
      </c>
      <c r="S16" s="226"/>
      <c r="T16" s="106"/>
      <c r="U16" s="107"/>
      <c r="V16" s="36"/>
      <c r="W16" s="101"/>
      <c r="X16" s="102" t="s">
        <v>46</v>
      </c>
      <c r="Y16" s="228"/>
      <c r="Z16" s="102" t="s">
        <v>47</v>
      </c>
      <c r="AA16" s="106"/>
      <c r="AB16" s="102" t="s">
        <v>48</v>
      </c>
      <c r="AC16" s="104"/>
      <c r="AD16" s="106"/>
      <c r="AE16" s="107"/>
      <c r="AF16" s="101"/>
      <c r="AG16" s="102" t="s">
        <v>46</v>
      </c>
      <c r="AH16" s="228"/>
      <c r="AI16" s="102" t="s">
        <v>47</v>
      </c>
      <c r="AJ16" s="106"/>
      <c r="AK16" s="102" t="s">
        <v>48</v>
      </c>
      <c r="AL16" s="104"/>
      <c r="AM16" s="106"/>
      <c r="AN16" s="107"/>
      <c r="AO16" s="101"/>
      <c r="AP16" s="102" t="s">
        <v>46</v>
      </c>
      <c r="AQ16" s="228"/>
      <c r="AR16" s="102" t="s">
        <v>47</v>
      </c>
      <c r="AS16" s="106"/>
      <c r="AT16" s="102" t="s">
        <v>48</v>
      </c>
      <c r="AU16" s="104"/>
      <c r="AV16" s="106"/>
      <c r="AW16" s="107"/>
      <c r="AX16" s="101"/>
      <c r="AY16" s="102" t="s">
        <v>46</v>
      </c>
      <c r="AZ16" s="228"/>
      <c r="BA16" s="102" t="s">
        <v>47</v>
      </c>
      <c r="BB16" s="106"/>
      <c r="BC16" s="102" t="s">
        <v>48</v>
      </c>
      <c r="BD16" s="104"/>
      <c r="BE16" s="106"/>
      <c r="BF16" s="107"/>
      <c r="BG16" s="101"/>
      <c r="BH16" s="102" t="s">
        <v>46</v>
      </c>
      <c r="BI16" s="228"/>
      <c r="BJ16" s="102" t="s">
        <v>47</v>
      </c>
      <c r="BK16" s="106"/>
      <c r="BL16" s="102" t="s">
        <v>48</v>
      </c>
      <c r="BM16" s="104"/>
      <c r="BN16" s="106"/>
      <c r="BO16" s="107"/>
    </row>
    <row r="17" spans="2:67" ht="13.5" customHeight="1">
      <c r="B17" s="101"/>
      <c r="C17" s="36"/>
      <c r="D17" s="36"/>
      <c r="E17" s="36"/>
      <c r="F17" s="36"/>
      <c r="G17" s="36"/>
      <c r="H17" s="36"/>
      <c r="I17" s="36"/>
      <c r="J17" s="107"/>
      <c r="M17" s="101"/>
      <c r="N17" s="36"/>
      <c r="O17" s="36"/>
      <c r="P17" s="36"/>
      <c r="Q17" s="36"/>
      <c r="R17" s="36"/>
      <c r="S17" s="36"/>
      <c r="T17" s="36"/>
      <c r="U17" s="107"/>
      <c r="V17" s="36"/>
      <c r="W17" s="101"/>
      <c r="X17" s="36"/>
      <c r="Y17" s="36"/>
      <c r="Z17" s="36"/>
      <c r="AA17" s="36"/>
      <c r="AB17" s="36"/>
      <c r="AC17" s="36"/>
      <c r="AD17" s="36"/>
      <c r="AE17" s="107"/>
      <c r="AF17" s="101"/>
      <c r="AG17" s="36"/>
      <c r="AH17" s="36"/>
      <c r="AI17" s="36"/>
      <c r="AJ17" s="36"/>
      <c r="AK17" s="36"/>
      <c r="AL17" s="36"/>
      <c r="AM17" s="36"/>
      <c r="AN17" s="107"/>
      <c r="AO17" s="101"/>
      <c r="AP17" s="36"/>
      <c r="AQ17" s="36"/>
      <c r="AR17" s="36"/>
      <c r="AS17" s="36"/>
      <c r="AT17" s="36"/>
      <c r="AU17" s="36"/>
      <c r="AV17" s="36"/>
      <c r="AW17" s="107"/>
      <c r="AX17" s="101"/>
      <c r="AY17" s="36"/>
      <c r="AZ17" s="36"/>
      <c r="BA17" s="36"/>
      <c r="BB17" s="36"/>
      <c r="BC17" s="36"/>
      <c r="BD17" s="36"/>
      <c r="BE17" s="36"/>
      <c r="BF17" s="107"/>
      <c r="BG17" s="101"/>
      <c r="BH17" s="36"/>
      <c r="BI17" s="36"/>
      <c r="BJ17" s="36"/>
      <c r="BK17" s="36"/>
      <c r="BL17" s="36"/>
      <c r="BM17" s="36"/>
      <c r="BN17" s="36"/>
      <c r="BO17" s="107"/>
    </row>
    <row r="18" spans="2:67" ht="19.5" customHeight="1">
      <c r="B18" s="101"/>
      <c r="C18" s="36"/>
      <c r="D18" s="110" t="s">
        <v>49</v>
      </c>
      <c r="E18" s="92">
        <v>1</v>
      </c>
      <c r="F18" s="92">
        <v>2</v>
      </c>
      <c r="G18" s="92">
        <v>3</v>
      </c>
      <c r="H18" s="92" t="s">
        <v>50</v>
      </c>
      <c r="I18" s="92">
        <v>4</v>
      </c>
      <c r="J18" s="107"/>
      <c r="M18" s="101"/>
      <c r="N18" s="36"/>
      <c r="O18" s="110" t="s">
        <v>49</v>
      </c>
      <c r="P18" s="92">
        <v>1</v>
      </c>
      <c r="Q18" s="92">
        <v>2</v>
      </c>
      <c r="R18" s="92">
        <v>3</v>
      </c>
      <c r="S18" s="92" t="s">
        <v>50</v>
      </c>
      <c r="T18" s="92">
        <v>4</v>
      </c>
      <c r="U18" s="107"/>
      <c r="V18" s="36"/>
      <c r="W18" s="101"/>
      <c r="X18" s="36"/>
      <c r="Y18" s="110" t="s">
        <v>49</v>
      </c>
      <c r="Z18" s="92">
        <v>1</v>
      </c>
      <c r="AA18" s="92">
        <v>2</v>
      </c>
      <c r="AB18" s="92">
        <v>3</v>
      </c>
      <c r="AC18" s="92" t="s">
        <v>50</v>
      </c>
      <c r="AD18" s="92">
        <v>4</v>
      </c>
      <c r="AE18" s="107"/>
      <c r="AF18" s="101"/>
      <c r="AG18" s="36"/>
      <c r="AH18" s="110" t="s">
        <v>49</v>
      </c>
      <c r="AI18" s="92">
        <v>1</v>
      </c>
      <c r="AJ18" s="92">
        <v>2</v>
      </c>
      <c r="AK18" s="92">
        <v>3</v>
      </c>
      <c r="AL18" s="92" t="s">
        <v>50</v>
      </c>
      <c r="AM18" s="92">
        <v>4</v>
      </c>
      <c r="AN18" s="107"/>
      <c r="AO18" s="101"/>
      <c r="AP18" s="36"/>
      <c r="AQ18" s="110" t="s">
        <v>49</v>
      </c>
      <c r="AR18" s="92">
        <v>1</v>
      </c>
      <c r="AS18" s="92">
        <v>2</v>
      </c>
      <c r="AT18" s="92">
        <v>3</v>
      </c>
      <c r="AU18" s="92" t="s">
        <v>50</v>
      </c>
      <c r="AV18" s="92">
        <v>4</v>
      </c>
      <c r="AW18" s="107"/>
      <c r="AX18" s="101"/>
      <c r="AY18" s="36"/>
      <c r="AZ18" s="110" t="s">
        <v>49</v>
      </c>
      <c r="BA18" s="92">
        <v>1</v>
      </c>
      <c r="BB18" s="92">
        <v>2</v>
      </c>
      <c r="BC18" s="92">
        <v>3</v>
      </c>
      <c r="BD18" s="92" t="s">
        <v>50</v>
      </c>
      <c r="BE18" s="92">
        <v>4</v>
      </c>
      <c r="BF18" s="107"/>
      <c r="BG18" s="101"/>
      <c r="BH18" s="36"/>
      <c r="BI18" s="110" t="s">
        <v>49</v>
      </c>
      <c r="BJ18" s="92">
        <v>1</v>
      </c>
      <c r="BK18" s="92">
        <v>2</v>
      </c>
      <c r="BL18" s="92">
        <v>3</v>
      </c>
      <c r="BM18" s="92" t="s">
        <v>50</v>
      </c>
      <c r="BN18" s="92">
        <v>4</v>
      </c>
      <c r="BO18" s="107"/>
    </row>
    <row r="19" spans="2:67" ht="19.5" customHeight="1">
      <c r="B19" s="101"/>
      <c r="C19" s="102" t="s">
        <v>51</v>
      </c>
      <c r="D19" s="106"/>
      <c r="E19" s="110"/>
      <c r="F19" s="110"/>
      <c r="G19" s="110"/>
      <c r="H19" s="92"/>
      <c r="I19" s="110"/>
      <c r="J19" s="107"/>
      <c r="M19" s="101"/>
      <c r="N19" s="102" t="s">
        <v>51</v>
      </c>
      <c r="O19" s="106"/>
      <c r="P19" s="110"/>
      <c r="Q19" s="110"/>
      <c r="R19" s="110"/>
      <c r="S19" s="92"/>
      <c r="T19" s="110"/>
      <c r="U19" s="107"/>
      <c r="V19" s="36"/>
      <c r="W19" s="101"/>
      <c r="X19" s="102" t="s">
        <v>51</v>
      </c>
      <c r="Y19" s="106"/>
      <c r="Z19" s="110"/>
      <c r="AA19" s="110"/>
      <c r="AB19" s="110"/>
      <c r="AC19" s="92"/>
      <c r="AD19" s="110"/>
      <c r="AE19" s="107"/>
      <c r="AF19" s="101"/>
      <c r="AG19" s="102" t="s">
        <v>51</v>
      </c>
      <c r="AH19" s="106"/>
      <c r="AI19" s="110"/>
      <c r="AJ19" s="110"/>
      <c r="AK19" s="110"/>
      <c r="AL19" s="92"/>
      <c r="AM19" s="110"/>
      <c r="AN19" s="107"/>
      <c r="AO19" s="101"/>
      <c r="AP19" s="102" t="s">
        <v>51</v>
      </c>
      <c r="AQ19" s="106"/>
      <c r="AR19" s="110"/>
      <c r="AS19" s="110"/>
      <c r="AT19" s="110"/>
      <c r="AU19" s="92"/>
      <c r="AV19" s="110"/>
      <c r="AW19" s="107"/>
      <c r="AX19" s="101"/>
      <c r="AY19" s="102" t="s">
        <v>51</v>
      </c>
      <c r="AZ19" s="106"/>
      <c r="BA19" s="110"/>
      <c r="BB19" s="110"/>
      <c r="BC19" s="110"/>
      <c r="BD19" s="92"/>
      <c r="BE19" s="110"/>
      <c r="BF19" s="107"/>
      <c r="BG19" s="101"/>
      <c r="BH19" s="102" t="s">
        <v>51</v>
      </c>
      <c r="BI19" s="106"/>
      <c r="BJ19" s="110"/>
      <c r="BK19" s="110"/>
      <c r="BL19" s="110"/>
      <c r="BM19" s="92"/>
      <c r="BN19" s="110"/>
      <c r="BO19" s="107"/>
    </row>
    <row r="20" spans="2:67" ht="19.5" customHeight="1">
      <c r="B20" s="101"/>
      <c r="C20" s="102" t="s">
        <v>52</v>
      </c>
      <c r="D20" s="106"/>
      <c r="E20" s="110"/>
      <c r="F20" s="110"/>
      <c r="G20" s="110"/>
      <c r="H20" s="110"/>
      <c r="I20" s="110"/>
      <c r="J20" s="107"/>
      <c r="M20" s="101"/>
      <c r="N20" s="102" t="s">
        <v>52</v>
      </c>
      <c r="O20" s="106"/>
      <c r="P20" s="110"/>
      <c r="Q20" s="110"/>
      <c r="R20" s="110"/>
      <c r="S20" s="110"/>
      <c r="T20" s="110"/>
      <c r="U20" s="107"/>
      <c r="V20" s="36"/>
      <c r="W20" s="101"/>
      <c r="X20" s="102" t="s">
        <v>52</v>
      </c>
      <c r="Y20" s="106"/>
      <c r="Z20" s="110"/>
      <c r="AA20" s="110"/>
      <c r="AB20" s="110"/>
      <c r="AC20" s="110"/>
      <c r="AD20" s="110"/>
      <c r="AE20" s="107"/>
      <c r="AF20" s="101"/>
      <c r="AG20" s="102" t="s">
        <v>52</v>
      </c>
      <c r="AH20" s="106"/>
      <c r="AI20" s="110"/>
      <c r="AJ20" s="110"/>
      <c r="AK20" s="110"/>
      <c r="AL20" s="110"/>
      <c r="AM20" s="110"/>
      <c r="AN20" s="107"/>
      <c r="AO20" s="101"/>
      <c r="AP20" s="102" t="s">
        <v>52</v>
      </c>
      <c r="AQ20" s="106"/>
      <c r="AR20" s="110"/>
      <c r="AS20" s="110"/>
      <c r="AT20" s="110"/>
      <c r="AU20" s="110"/>
      <c r="AV20" s="110"/>
      <c r="AW20" s="107"/>
      <c r="AX20" s="101"/>
      <c r="AY20" s="102" t="s">
        <v>52</v>
      </c>
      <c r="AZ20" s="106"/>
      <c r="BA20" s="110"/>
      <c r="BB20" s="110"/>
      <c r="BC20" s="110"/>
      <c r="BD20" s="110"/>
      <c r="BE20" s="110"/>
      <c r="BF20" s="107"/>
      <c r="BG20" s="101"/>
      <c r="BH20" s="102" t="s">
        <v>52</v>
      </c>
      <c r="BI20" s="106"/>
      <c r="BJ20" s="110"/>
      <c r="BK20" s="110"/>
      <c r="BL20" s="110"/>
      <c r="BM20" s="110"/>
      <c r="BN20" s="110"/>
      <c r="BO20" s="107"/>
    </row>
    <row r="21" spans="2:67" ht="19.5" customHeight="1">
      <c r="B21" s="101"/>
      <c r="C21" s="102" t="s">
        <v>53</v>
      </c>
      <c r="D21" s="106"/>
      <c r="E21" s="110"/>
      <c r="F21" s="110"/>
      <c r="G21" s="110"/>
      <c r="H21" s="110"/>
      <c r="I21" s="110"/>
      <c r="J21" s="107"/>
      <c r="M21" s="101"/>
      <c r="N21" s="102" t="s">
        <v>53</v>
      </c>
      <c r="O21" s="106"/>
      <c r="P21" s="110"/>
      <c r="Q21" s="110"/>
      <c r="R21" s="110"/>
      <c r="S21" s="110"/>
      <c r="T21" s="110"/>
      <c r="U21" s="107"/>
      <c r="V21" s="36"/>
      <c r="W21" s="101"/>
      <c r="X21" s="102" t="s">
        <v>53</v>
      </c>
      <c r="Y21" s="106"/>
      <c r="Z21" s="110"/>
      <c r="AA21" s="110"/>
      <c r="AB21" s="110"/>
      <c r="AC21" s="110"/>
      <c r="AD21" s="110"/>
      <c r="AE21" s="107"/>
      <c r="AF21" s="101"/>
      <c r="AG21" s="102" t="s">
        <v>53</v>
      </c>
      <c r="AH21" s="106"/>
      <c r="AI21" s="110"/>
      <c r="AJ21" s="110"/>
      <c r="AK21" s="110"/>
      <c r="AL21" s="110"/>
      <c r="AM21" s="110"/>
      <c r="AN21" s="107"/>
      <c r="AO21" s="101"/>
      <c r="AP21" s="102" t="s">
        <v>53</v>
      </c>
      <c r="AQ21" s="106"/>
      <c r="AR21" s="110"/>
      <c r="AS21" s="110"/>
      <c r="AT21" s="110"/>
      <c r="AU21" s="110"/>
      <c r="AV21" s="110"/>
      <c r="AW21" s="107"/>
      <c r="AX21" s="101"/>
      <c r="AY21" s="102" t="s">
        <v>53</v>
      </c>
      <c r="AZ21" s="106"/>
      <c r="BA21" s="110"/>
      <c r="BB21" s="110"/>
      <c r="BC21" s="110"/>
      <c r="BD21" s="110"/>
      <c r="BE21" s="110"/>
      <c r="BF21" s="107"/>
      <c r="BG21" s="101"/>
      <c r="BH21" s="102" t="s">
        <v>53</v>
      </c>
      <c r="BI21" s="106"/>
      <c r="BJ21" s="110"/>
      <c r="BK21" s="110"/>
      <c r="BL21" s="110"/>
      <c r="BM21" s="110"/>
      <c r="BN21" s="110"/>
      <c r="BO21" s="107"/>
    </row>
    <row r="22" spans="2:67" ht="19.5" customHeight="1">
      <c r="B22" s="101"/>
      <c r="C22" s="36"/>
      <c r="D22" s="36"/>
      <c r="E22" s="36"/>
      <c r="F22" s="36"/>
      <c r="G22" s="110" t="s">
        <v>54</v>
      </c>
      <c r="H22" s="110"/>
      <c r="I22" s="36"/>
      <c r="J22" s="107"/>
      <c r="M22" s="101"/>
      <c r="N22" s="36"/>
      <c r="O22" s="36"/>
      <c r="P22" s="36"/>
      <c r="Q22" s="36"/>
      <c r="R22" s="110" t="s">
        <v>54</v>
      </c>
      <c r="S22" s="110"/>
      <c r="T22" s="36"/>
      <c r="U22" s="107"/>
      <c r="V22" s="36"/>
      <c r="W22" s="101"/>
      <c r="X22" s="36"/>
      <c r="Y22" s="36"/>
      <c r="Z22" s="36"/>
      <c r="AA22" s="36"/>
      <c r="AB22" s="110" t="s">
        <v>54</v>
      </c>
      <c r="AC22" s="110"/>
      <c r="AD22" s="36"/>
      <c r="AE22" s="107"/>
      <c r="AF22" s="101"/>
      <c r="AG22" s="36"/>
      <c r="AH22" s="36"/>
      <c r="AI22" s="36"/>
      <c r="AJ22" s="36"/>
      <c r="AK22" s="110" t="s">
        <v>54</v>
      </c>
      <c r="AL22" s="110"/>
      <c r="AM22" s="36"/>
      <c r="AN22" s="107"/>
      <c r="AO22" s="101"/>
      <c r="AP22" s="36"/>
      <c r="AQ22" s="36"/>
      <c r="AR22" s="36"/>
      <c r="AS22" s="36"/>
      <c r="AT22" s="110" t="s">
        <v>54</v>
      </c>
      <c r="AU22" s="110"/>
      <c r="AV22" s="36"/>
      <c r="AW22" s="107"/>
      <c r="AX22" s="101"/>
      <c r="AY22" s="36"/>
      <c r="AZ22" s="36"/>
      <c r="BA22" s="36"/>
      <c r="BB22" s="36"/>
      <c r="BC22" s="110" t="s">
        <v>54</v>
      </c>
      <c r="BD22" s="110"/>
      <c r="BE22" s="36"/>
      <c r="BF22" s="107"/>
      <c r="BG22" s="101"/>
      <c r="BH22" s="36"/>
      <c r="BI22" s="36"/>
      <c r="BJ22" s="36"/>
      <c r="BK22" s="36"/>
      <c r="BL22" s="110" t="s">
        <v>54</v>
      </c>
      <c r="BM22" s="110"/>
      <c r="BN22" s="36"/>
      <c r="BO22" s="107"/>
    </row>
    <row r="23" spans="2:67" ht="19.5" customHeight="1">
      <c r="B23" s="101"/>
      <c r="C23" s="36"/>
      <c r="D23" s="36"/>
      <c r="E23" s="36"/>
      <c r="F23" s="36"/>
      <c r="G23" s="110" t="s">
        <v>55</v>
      </c>
      <c r="H23" s="110"/>
      <c r="I23" s="36"/>
      <c r="J23" s="107"/>
      <c r="M23" s="101"/>
      <c r="N23" s="36"/>
      <c r="O23" s="36"/>
      <c r="P23" s="36"/>
      <c r="Q23" s="36"/>
      <c r="R23" s="110" t="s">
        <v>55</v>
      </c>
      <c r="S23" s="110"/>
      <c r="T23" s="36"/>
      <c r="U23" s="107"/>
      <c r="V23" s="36"/>
      <c r="W23" s="101"/>
      <c r="X23" s="36"/>
      <c r="Y23" s="36"/>
      <c r="Z23" s="36"/>
      <c r="AA23" s="36"/>
      <c r="AB23" s="110" t="s">
        <v>55</v>
      </c>
      <c r="AC23" s="110"/>
      <c r="AD23" s="36"/>
      <c r="AE23" s="107"/>
      <c r="AF23" s="101"/>
      <c r="AG23" s="36"/>
      <c r="AH23" s="36"/>
      <c r="AI23" s="36"/>
      <c r="AJ23" s="36"/>
      <c r="AK23" s="110" t="s">
        <v>55</v>
      </c>
      <c r="AL23" s="110"/>
      <c r="AM23" s="36"/>
      <c r="AN23" s="107"/>
      <c r="AO23" s="101"/>
      <c r="AP23" s="36"/>
      <c r="AQ23" s="36"/>
      <c r="AR23" s="36"/>
      <c r="AS23" s="36"/>
      <c r="AT23" s="110" t="s">
        <v>55</v>
      </c>
      <c r="AU23" s="110"/>
      <c r="AV23" s="36"/>
      <c r="AW23" s="107"/>
      <c r="AX23" s="101"/>
      <c r="AY23" s="36"/>
      <c r="AZ23" s="36"/>
      <c r="BA23" s="36"/>
      <c r="BB23" s="36"/>
      <c r="BC23" s="110" t="s">
        <v>55</v>
      </c>
      <c r="BD23" s="110"/>
      <c r="BE23" s="36"/>
      <c r="BF23" s="107"/>
      <c r="BG23" s="101"/>
      <c r="BH23" s="36"/>
      <c r="BI23" s="36"/>
      <c r="BJ23" s="36"/>
      <c r="BK23" s="36"/>
      <c r="BL23" s="110" t="s">
        <v>55</v>
      </c>
      <c r="BM23" s="110"/>
      <c r="BN23" s="36"/>
      <c r="BO23" s="107"/>
    </row>
    <row r="24" spans="2:67" ht="3.75" customHeight="1">
      <c r="B24" s="108"/>
      <c r="C24" s="11"/>
      <c r="D24" s="11"/>
      <c r="E24" s="11"/>
      <c r="F24" s="11"/>
      <c r="G24" s="11"/>
      <c r="H24" s="11"/>
      <c r="I24" s="11"/>
      <c r="J24" s="109"/>
      <c r="M24" s="108"/>
      <c r="N24" s="11"/>
      <c r="O24" s="11"/>
      <c r="P24" s="11"/>
      <c r="Q24" s="11"/>
      <c r="R24" s="11"/>
      <c r="S24" s="11"/>
      <c r="T24" s="11"/>
      <c r="U24" s="109"/>
      <c r="V24" s="36"/>
      <c r="W24" s="108"/>
      <c r="X24" s="11"/>
      <c r="Y24" s="11"/>
      <c r="Z24" s="11"/>
      <c r="AA24" s="11"/>
      <c r="AB24" s="11"/>
      <c r="AC24" s="11"/>
      <c r="AD24" s="11"/>
      <c r="AE24" s="109"/>
      <c r="AF24" s="108"/>
      <c r="AG24" s="11"/>
      <c r="AH24" s="11"/>
      <c r="AI24" s="11"/>
      <c r="AJ24" s="11"/>
      <c r="AK24" s="11"/>
      <c r="AL24" s="11"/>
      <c r="AM24" s="11"/>
      <c r="AN24" s="109"/>
      <c r="AO24" s="108"/>
      <c r="AP24" s="11"/>
      <c r="AQ24" s="11"/>
      <c r="AR24" s="11"/>
      <c r="AS24" s="11"/>
      <c r="AT24" s="11"/>
      <c r="AU24" s="11"/>
      <c r="AV24" s="11"/>
      <c r="AW24" s="109"/>
      <c r="AX24" s="108"/>
      <c r="AY24" s="11"/>
      <c r="AZ24" s="11"/>
      <c r="BA24" s="11"/>
      <c r="BB24" s="11"/>
      <c r="BC24" s="11"/>
      <c r="BD24" s="11"/>
      <c r="BE24" s="11"/>
      <c r="BF24" s="109"/>
      <c r="BG24" s="108"/>
      <c r="BH24" s="11"/>
      <c r="BI24" s="11"/>
      <c r="BJ24" s="11"/>
      <c r="BK24" s="11"/>
      <c r="BL24" s="11"/>
      <c r="BM24" s="11"/>
      <c r="BN24" s="11"/>
      <c r="BO24" s="109"/>
    </row>
    <row r="25" spans="2:67" ht="4.5" customHeight="1">
      <c r="B25" s="98"/>
      <c r="C25" s="99"/>
      <c r="D25" s="99"/>
      <c r="E25" s="99"/>
      <c r="F25" s="99"/>
      <c r="G25" s="99"/>
      <c r="H25" s="99"/>
      <c r="I25" s="99"/>
      <c r="J25" s="100"/>
      <c r="M25" s="98"/>
      <c r="N25" s="99"/>
      <c r="O25" s="99"/>
      <c r="P25" s="99"/>
      <c r="Q25" s="99"/>
      <c r="R25" s="99"/>
      <c r="S25" s="99"/>
      <c r="T25" s="99"/>
      <c r="U25" s="100"/>
      <c r="V25" s="36"/>
      <c r="W25" s="98"/>
      <c r="X25" s="99"/>
      <c r="Y25" s="99"/>
      <c r="Z25" s="99"/>
      <c r="AA25" s="99"/>
      <c r="AB25" s="99"/>
      <c r="AC25" s="99"/>
      <c r="AD25" s="99"/>
      <c r="AE25" s="100"/>
      <c r="AF25" s="98"/>
      <c r="AG25" s="99"/>
      <c r="AH25" s="99"/>
      <c r="AI25" s="99"/>
      <c r="AJ25" s="99"/>
      <c r="AK25" s="99"/>
      <c r="AL25" s="99"/>
      <c r="AM25" s="99"/>
      <c r="AN25" s="100"/>
      <c r="AO25" s="98"/>
      <c r="AP25" s="99"/>
      <c r="AQ25" s="99"/>
      <c r="AR25" s="99"/>
      <c r="AS25" s="99"/>
      <c r="AT25" s="99"/>
      <c r="AU25" s="99"/>
      <c r="AV25" s="99"/>
      <c r="AW25" s="100"/>
      <c r="AX25" s="98"/>
      <c r="AY25" s="99"/>
      <c r="AZ25" s="99"/>
      <c r="BA25" s="99"/>
      <c r="BB25" s="99"/>
      <c r="BC25" s="99"/>
      <c r="BD25" s="99"/>
      <c r="BE25" s="99"/>
      <c r="BF25" s="100"/>
      <c r="BG25" s="98"/>
      <c r="BH25" s="99"/>
      <c r="BI25" s="99"/>
      <c r="BJ25" s="99"/>
      <c r="BK25" s="99"/>
      <c r="BL25" s="99"/>
      <c r="BM25" s="99"/>
      <c r="BN25" s="99"/>
      <c r="BO25" s="100"/>
    </row>
    <row r="26" spans="2:67" ht="19.5" customHeight="1">
      <c r="B26" s="101"/>
      <c r="C26" s="102" t="s">
        <v>43</v>
      </c>
      <c r="D26" s="226" t="str">
        <f>blad1!K15</f>
        <v>Jonna Olsson</v>
      </c>
      <c r="E26" s="104"/>
      <c r="F26" s="104"/>
      <c r="G26" s="104"/>
      <c r="H26" s="104"/>
      <c r="I26" s="110"/>
      <c r="J26" s="107"/>
      <c r="M26" s="101"/>
      <c r="N26" s="102" t="s">
        <v>43</v>
      </c>
      <c r="O26" s="226" t="str">
        <f>blad1!K24</f>
        <v>Jörg Jönsson</v>
      </c>
      <c r="P26" s="104"/>
      <c r="Q26" s="104"/>
      <c r="R26" s="104"/>
      <c r="S26" s="104"/>
      <c r="T26" s="110"/>
      <c r="U26" s="107"/>
      <c r="V26" s="36"/>
      <c r="W26" s="101"/>
      <c r="X26" s="102" t="s">
        <v>43</v>
      </c>
      <c r="Y26" s="226" t="str">
        <f>blad1!K28</f>
        <v>Oskar Nilsson</v>
      </c>
      <c r="Z26" s="104"/>
      <c r="AA26" s="104"/>
      <c r="AB26" s="104"/>
      <c r="AC26" s="104"/>
      <c r="AD26" s="110"/>
      <c r="AE26" s="107"/>
      <c r="AF26" s="101"/>
      <c r="AG26" s="102" t="s">
        <v>43</v>
      </c>
      <c r="AH26" s="226" t="str">
        <f>blad1!K34</f>
        <v>Johan Håkansson</v>
      </c>
      <c r="AI26" s="104"/>
      <c r="AJ26" s="104"/>
      <c r="AK26" s="104"/>
      <c r="AL26" s="104"/>
      <c r="AM26" s="110"/>
      <c r="AN26" s="107"/>
      <c r="AO26" s="101"/>
      <c r="AP26" s="102" t="s">
        <v>43</v>
      </c>
      <c r="AQ26" s="226" t="str">
        <f>blad1!K38</f>
        <v>Richard Ohlsson</v>
      </c>
      <c r="AR26" s="104"/>
      <c r="AS26" s="104"/>
      <c r="AT26" s="104"/>
      <c r="AU26" s="104"/>
      <c r="AV26" s="110"/>
      <c r="AW26" s="107"/>
      <c r="AX26" s="101"/>
      <c r="AY26" s="102" t="s">
        <v>43</v>
      </c>
      <c r="AZ26" s="226" t="str">
        <f>blad1!K44</f>
        <v>Andreas Andersson</v>
      </c>
      <c r="BA26" s="104"/>
      <c r="BB26" s="104"/>
      <c r="BC26" s="104"/>
      <c r="BD26" s="104"/>
      <c r="BE26" s="110"/>
      <c r="BF26" s="107"/>
      <c r="BG26" s="101"/>
      <c r="BH26" s="102" t="s">
        <v>43</v>
      </c>
      <c r="BI26" s="226">
        <f>blad1!K107</f>
        <v>0</v>
      </c>
      <c r="BJ26" s="104"/>
      <c r="BK26" s="104"/>
      <c r="BL26" s="104"/>
      <c r="BM26" s="104"/>
      <c r="BN26" s="110"/>
      <c r="BO26" s="107"/>
    </row>
    <row r="27" spans="2:67" ht="19.5" customHeight="1">
      <c r="B27" s="101"/>
      <c r="C27" s="102" t="s">
        <v>44</v>
      </c>
      <c r="D27" s="225" t="str">
        <f>blad1!L15</f>
        <v>TK Trossö</v>
      </c>
      <c r="E27" s="104"/>
      <c r="F27" s="106"/>
      <c r="G27" s="102" t="s">
        <v>45</v>
      </c>
      <c r="H27" s="225">
        <f>blad1!J15</f>
        <v>880309</v>
      </c>
      <c r="I27" s="106"/>
      <c r="J27" s="107"/>
      <c r="M27" s="101"/>
      <c r="N27" s="102" t="s">
        <v>44</v>
      </c>
      <c r="O27" s="225" t="str">
        <f>blad1!L24</f>
        <v>Malmö AK</v>
      </c>
      <c r="P27" s="104"/>
      <c r="Q27" s="106"/>
      <c r="R27" s="102" t="s">
        <v>45</v>
      </c>
      <c r="S27" s="225">
        <f>blad1!J24</f>
        <v>400206</v>
      </c>
      <c r="T27" s="106"/>
      <c r="U27" s="107"/>
      <c r="V27" s="36"/>
      <c r="W27" s="101"/>
      <c r="X27" s="102" t="s">
        <v>44</v>
      </c>
      <c r="Y27" s="225" t="str">
        <f>blad1!L28</f>
        <v>Ramdala IF</v>
      </c>
      <c r="Z27" s="104"/>
      <c r="AA27" s="106"/>
      <c r="AB27" s="102" t="s">
        <v>45</v>
      </c>
      <c r="AC27" s="225">
        <f>blad1!J28</f>
        <v>890524</v>
      </c>
      <c r="AD27" s="106"/>
      <c r="AE27" s="107"/>
      <c r="AF27" s="101"/>
      <c r="AG27" s="102" t="s">
        <v>44</v>
      </c>
      <c r="AH27" s="225" t="str">
        <f>blad1!L34</f>
        <v>Malmö AK</v>
      </c>
      <c r="AI27" s="104"/>
      <c r="AJ27" s="106"/>
      <c r="AK27" s="102" t="s">
        <v>45</v>
      </c>
      <c r="AL27" s="225">
        <f>blad1!J34</f>
        <v>900828</v>
      </c>
      <c r="AM27" s="106"/>
      <c r="AN27" s="107"/>
      <c r="AO27" s="101"/>
      <c r="AP27" s="102" t="s">
        <v>44</v>
      </c>
      <c r="AQ27" s="225" t="str">
        <f>blad1!L38</f>
        <v>TK Trossö</v>
      </c>
      <c r="AR27" s="104"/>
      <c r="AS27" s="106"/>
      <c r="AT27" s="102" t="s">
        <v>45</v>
      </c>
      <c r="AU27" s="225">
        <f>blad1!J38</f>
        <v>921113</v>
      </c>
      <c r="AV27" s="106"/>
      <c r="AW27" s="107"/>
      <c r="AX27" s="101"/>
      <c r="AY27" s="102" t="s">
        <v>44</v>
      </c>
      <c r="AZ27" s="225" t="str">
        <f>blad1!L44</f>
        <v>Malmö AK</v>
      </c>
      <c r="BA27" s="104"/>
      <c r="BB27" s="106"/>
      <c r="BC27" s="102" t="s">
        <v>45</v>
      </c>
      <c r="BD27" s="225">
        <f>blad1!J44</f>
        <v>860115</v>
      </c>
      <c r="BE27" s="106"/>
      <c r="BF27" s="107"/>
      <c r="BG27" s="101"/>
      <c r="BH27" s="102" t="s">
        <v>44</v>
      </c>
      <c r="BI27" s="225">
        <f>blad1!L107</f>
        <v>0</v>
      </c>
      <c r="BJ27" s="104"/>
      <c r="BK27" s="106"/>
      <c r="BL27" s="102" t="s">
        <v>45</v>
      </c>
      <c r="BM27" s="225">
        <f>blad1!J107</f>
        <v>0</v>
      </c>
      <c r="BN27" s="106"/>
      <c r="BO27" s="107"/>
    </row>
    <row r="28" spans="2:67" ht="19.5" customHeight="1">
      <c r="B28" s="101"/>
      <c r="C28" s="102" t="s">
        <v>46</v>
      </c>
      <c r="D28" s="228"/>
      <c r="E28" s="102" t="s">
        <v>47</v>
      </c>
      <c r="F28" s="106"/>
      <c r="G28" s="102" t="s">
        <v>48</v>
      </c>
      <c r="H28" s="104"/>
      <c r="I28" s="106"/>
      <c r="J28" s="107"/>
      <c r="M28" s="101"/>
      <c r="N28" s="102" t="s">
        <v>46</v>
      </c>
      <c r="O28" s="228"/>
      <c r="P28" s="102" t="s">
        <v>47</v>
      </c>
      <c r="Q28" s="106"/>
      <c r="R28" s="102" t="s">
        <v>48</v>
      </c>
      <c r="S28" s="104"/>
      <c r="T28" s="106"/>
      <c r="U28" s="107"/>
      <c r="V28" s="36"/>
      <c r="W28" s="101"/>
      <c r="X28" s="102" t="s">
        <v>46</v>
      </c>
      <c r="Y28" s="228"/>
      <c r="Z28" s="102" t="s">
        <v>47</v>
      </c>
      <c r="AA28" s="106"/>
      <c r="AB28" s="102" t="s">
        <v>48</v>
      </c>
      <c r="AC28" s="104"/>
      <c r="AD28" s="106"/>
      <c r="AE28" s="107"/>
      <c r="AF28" s="101"/>
      <c r="AG28" s="102" t="s">
        <v>46</v>
      </c>
      <c r="AH28" s="228"/>
      <c r="AI28" s="102" t="s">
        <v>47</v>
      </c>
      <c r="AJ28" s="106"/>
      <c r="AK28" s="102" t="s">
        <v>48</v>
      </c>
      <c r="AL28" s="104"/>
      <c r="AM28" s="106"/>
      <c r="AN28" s="107"/>
      <c r="AO28" s="101"/>
      <c r="AP28" s="102" t="s">
        <v>46</v>
      </c>
      <c r="AQ28" s="228"/>
      <c r="AR28" s="102" t="s">
        <v>47</v>
      </c>
      <c r="AS28" s="106"/>
      <c r="AT28" s="102" t="s">
        <v>48</v>
      </c>
      <c r="AU28" s="104"/>
      <c r="AV28" s="106"/>
      <c r="AW28" s="107"/>
      <c r="AX28" s="101"/>
      <c r="AY28" s="102" t="s">
        <v>46</v>
      </c>
      <c r="AZ28" s="228"/>
      <c r="BA28" s="102" t="s">
        <v>47</v>
      </c>
      <c r="BB28" s="106"/>
      <c r="BC28" s="102" t="s">
        <v>48</v>
      </c>
      <c r="BD28" s="104"/>
      <c r="BE28" s="106"/>
      <c r="BF28" s="107"/>
      <c r="BG28" s="101"/>
      <c r="BH28" s="102" t="s">
        <v>46</v>
      </c>
      <c r="BI28" s="228"/>
      <c r="BJ28" s="102" t="s">
        <v>47</v>
      </c>
      <c r="BK28" s="106"/>
      <c r="BL28" s="102" t="s">
        <v>48</v>
      </c>
      <c r="BM28" s="104"/>
      <c r="BN28" s="106"/>
      <c r="BO28" s="107"/>
    </row>
    <row r="29" spans="2:67" ht="13.5" customHeight="1">
      <c r="B29" s="101"/>
      <c r="C29" s="36"/>
      <c r="D29" s="36"/>
      <c r="E29" s="36"/>
      <c r="F29" s="36"/>
      <c r="G29" s="36"/>
      <c r="H29" s="36"/>
      <c r="I29" s="36"/>
      <c r="J29" s="107"/>
      <c r="M29" s="101"/>
      <c r="N29" s="36"/>
      <c r="O29" s="36"/>
      <c r="P29" s="36"/>
      <c r="Q29" s="36"/>
      <c r="R29" s="36"/>
      <c r="S29" s="36"/>
      <c r="T29" s="36"/>
      <c r="U29" s="107"/>
      <c r="V29" s="36"/>
      <c r="W29" s="101"/>
      <c r="X29" s="36"/>
      <c r="Y29" s="36"/>
      <c r="Z29" s="36"/>
      <c r="AA29" s="36"/>
      <c r="AB29" s="36"/>
      <c r="AC29" s="36"/>
      <c r="AD29" s="36"/>
      <c r="AE29" s="107"/>
      <c r="AF29" s="101"/>
      <c r="AG29" s="36"/>
      <c r="AH29" s="36"/>
      <c r="AI29" s="36"/>
      <c r="AJ29" s="36"/>
      <c r="AK29" s="36"/>
      <c r="AL29" s="36"/>
      <c r="AM29" s="36"/>
      <c r="AN29" s="107"/>
      <c r="AO29" s="101"/>
      <c r="AP29" s="36"/>
      <c r="AQ29" s="36"/>
      <c r="AR29" s="36"/>
      <c r="AS29" s="36"/>
      <c r="AT29" s="36"/>
      <c r="AU29" s="36"/>
      <c r="AV29" s="36"/>
      <c r="AW29" s="107"/>
      <c r="AX29" s="101"/>
      <c r="AY29" s="36"/>
      <c r="AZ29" s="36"/>
      <c r="BA29" s="36"/>
      <c r="BB29" s="36"/>
      <c r="BC29" s="36"/>
      <c r="BD29" s="36"/>
      <c r="BE29" s="36"/>
      <c r="BF29" s="107"/>
      <c r="BG29" s="101"/>
      <c r="BH29" s="36"/>
      <c r="BI29" s="36"/>
      <c r="BJ29" s="36"/>
      <c r="BK29" s="36"/>
      <c r="BL29" s="36"/>
      <c r="BM29" s="36"/>
      <c r="BN29" s="36"/>
      <c r="BO29" s="107"/>
    </row>
    <row r="30" spans="2:67" ht="19.5" customHeight="1">
      <c r="B30" s="101"/>
      <c r="C30" s="36"/>
      <c r="D30" s="110" t="s">
        <v>49</v>
      </c>
      <c r="E30" s="92">
        <v>1</v>
      </c>
      <c r="F30" s="92">
        <v>2</v>
      </c>
      <c r="G30" s="92">
        <v>3</v>
      </c>
      <c r="H30" s="92" t="s">
        <v>50</v>
      </c>
      <c r="I30" s="92">
        <v>4</v>
      </c>
      <c r="J30" s="107"/>
      <c r="M30" s="101"/>
      <c r="N30" s="36"/>
      <c r="O30" s="110" t="s">
        <v>49</v>
      </c>
      <c r="P30" s="92">
        <v>1</v>
      </c>
      <c r="Q30" s="92">
        <v>2</v>
      </c>
      <c r="R30" s="92">
        <v>3</v>
      </c>
      <c r="S30" s="92" t="s">
        <v>50</v>
      </c>
      <c r="T30" s="92">
        <v>4</v>
      </c>
      <c r="U30" s="107"/>
      <c r="V30" s="36"/>
      <c r="W30" s="101"/>
      <c r="X30" s="36"/>
      <c r="Y30" s="110" t="s">
        <v>49</v>
      </c>
      <c r="Z30" s="92">
        <v>1</v>
      </c>
      <c r="AA30" s="92">
        <v>2</v>
      </c>
      <c r="AB30" s="92">
        <v>3</v>
      </c>
      <c r="AC30" s="92" t="s">
        <v>50</v>
      </c>
      <c r="AD30" s="92">
        <v>4</v>
      </c>
      <c r="AE30" s="107"/>
      <c r="AF30" s="101"/>
      <c r="AG30" s="36"/>
      <c r="AH30" s="110" t="s">
        <v>49</v>
      </c>
      <c r="AI30" s="92">
        <v>1</v>
      </c>
      <c r="AJ30" s="92">
        <v>2</v>
      </c>
      <c r="AK30" s="92">
        <v>3</v>
      </c>
      <c r="AL30" s="92" t="s">
        <v>50</v>
      </c>
      <c r="AM30" s="92">
        <v>4</v>
      </c>
      <c r="AN30" s="107"/>
      <c r="AO30" s="101"/>
      <c r="AP30" s="36"/>
      <c r="AQ30" s="110" t="s">
        <v>49</v>
      </c>
      <c r="AR30" s="92">
        <v>1</v>
      </c>
      <c r="AS30" s="92">
        <v>2</v>
      </c>
      <c r="AT30" s="92">
        <v>3</v>
      </c>
      <c r="AU30" s="92" t="s">
        <v>50</v>
      </c>
      <c r="AV30" s="92">
        <v>4</v>
      </c>
      <c r="AW30" s="107"/>
      <c r="AX30" s="101"/>
      <c r="AY30" s="36"/>
      <c r="AZ30" s="110" t="s">
        <v>49</v>
      </c>
      <c r="BA30" s="92">
        <v>1</v>
      </c>
      <c r="BB30" s="92">
        <v>2</v>
      </c>
      <c r="BC30" s="92">
        <v>3</v>
      </c>
      <c r="BD30" s="92" t="s">
        <v>50</v>
      </c>
      <c r="BE30" s="92">
        <v>4</v>
      </c>
      <c r="BF30" s="107"/>
      <c r="BG30" s="101"/>
      <c r="BH30" s="36"/>
      <c r="BI30" s="110" t="s">
        <v>49</v>
      </c>
      <c r="BJ30" s="92">
        <v>1</v>
      </c>
      <c r="BK30" s="92">
        <v>2</v>
      </c>
      <c r="BL30" s="92">
        <v>3</v>
      </c>
      <c r="BM30" s="92" t="s">
        <v>50</v>
      </c>
      <c r="BN30" s="92">
        <v>4</v>
      </c>
      <c r="BO30" s="107"/>
    </row>
    <row r="31" spans="2:67" ht="19.5" customHeight="1">
      <c r="B31" s="101"/>
      <c r="C31" s="102" t="s">
        <v>51</v>
      </c>
      <c r="D31" s="106"/>
      <c r="E31" s="110"/>
      <c r="F31" s="110"/>
      <c r="G31" s="110"/>
      <c r="H31" s="92"/>
      <c r="I31" s="110"/>
      <c r="J31" s="107"/>
      <c r="M31" s="101"/>
      <c r="N31" s="102" t="s">
        <v>51</v>
      </c>
      <c r="O31" s="106"/>
      <c r="P31" s="110"/>
      <c r="Q31" s="110"/>
      <c r="R31" s="110"/>
      <c r="S31" s="92"/>
      <c r="T31" s="110"/>
      <c r="U31" s="107"/>
      <c r="V31" s="36"/>
      <c r="W31" s="101"/>
      <c r="X31" s="102" t="s">
        <v>51</v>
      </c>
      <c r="Y31" s="106"/>
      <c r="Z31" s="110"/>
      <c r="AA31" s="110"/>
      <c r="AB31" s="110"/>
      <c r="AC31" s="92"/>
      <c r="AD31" s="110"/>
      <c r="AE31" s="107"/>
      <c r="AF31" s="101"/>
      <c r="AG31" s="102" t="s">
        <v>51</v>
      </c>
      <c r="AH31" s="106"/>
      <c r="AI31" s="110"/>
      <c r="AJ31" s="110"/>
      <c r="AK31" s="110"/>
      <c r="AL31" s="92"/>
      <c r="AM31" s="110"/>
      <c r="AN31" s="107"/>
      <c r="AO31" s="101"/>
      <c r="AP31" s="102" t="s">
        <v>51</v>
      </c>
      <c r="AQ31" s="106"/>
      <c r="AR31" s="110"/>
      <c r="AS31" s="110"/>
      <c r="AT31" s="110"/>
      <c r="AU31" s="92"/>
      <c r="AV31" s="110"/>
      <c r="AW31" s="107"/>
      <c r="AX31" s="101"/>
      <c r="AY31" s="102" t="s">
        <v>51</v>
      </c>
      <c r="AZ31" s="106"/>
      <c r="BA31" s="110"/>
      <c r="BB31" s="110"/>
      <c r="BC31" s="110"/>
      <c r="BD31" s="92"/>
      <c r="BE31" s="110"/>
      <c r="BF31" s="107"/>
      <c r="BG31" s="101"/>
      <c r="BH31" s="102" t="s">
        <v>51</v>
      </c>
      <c r="BI31" s="106"/>
      <c r="BJ31" s="110"/>
      <c r="BK31" s="110"/>
      <c r="BL31" s="110"/>
      <c r="BM31" s="92"/>
      <c r="BN31" s="110"/>
      <c r="BO31" s="107"/>
    </row>
    <row r="32" spans="2:67" ht="19.5" customHeight="1">
      <c r="B32" s="101"/>
      <c r="C32" s="102" t="s">
        <v>52</v>
      </c>
      <c r="D32" s="106"/>
      <c r="E32" s="110"/>
      <c r="F32" s="110"/>
      <c r="G32" s="110"/>
      <c r="H32" s="110"/>
      <c r="I32" s="110"/>
      <c r="J32" s="107"/>
      <c r="M32" s="101"/>
      <c r="N32" s="102" t="s">
        <v>52</v>
      </c>
      <c r="O32" s="106"/>
      <c r="P32" s="110"/>
      <c r="Q32" s="110"/>
      <c r="R32" s="110"/>
      <c r="S32" s="110"/>
      <c r="T32" s="110"/>
      <c r="U32" s="107"/>
      <c r="V32" s="36"/>
      <c r="W32" s="101"/>
      <c r="X32" s="102" t="s">
        <v>52</v>
      </c>
      <c r="Y32" s="106"/>
      <c r="Z32" s="110"/>
      <c r="AA32" s="110"/>
      <c r="AB32" s="110"/>
      <c r="AC32" s="110"/>
      <c r="AD32" s="110"/>
      <c r="AE32" s="107"/>
      <c r="AF32" s="101"/>
      <c r="AG32" s="102" t="s">
        <v>52</v>
      </c>
      <c r="AH32" s="106"/>
      <c r="AI32" s="110"/>
      <c r="AJ32" s="110"/>
      <c r="AK32" s="110"/>
      <c r="AL32" s="110"/>
      <c r="AM32" s="110"/>
      <c r="AN32" s="107"/>
      <c r="AO32" s="101"/>
      <c r="AP32" s="102" t="s">
        <v>52</v>
      </c>
      <c r="AQ32" s="106"/>
      <c r="AR32" s="110"/>
      <c r="AS32" s="110"/>
      <c r="AT32" s="110"/>
      <c r="AU32" s="110"/>
      <c r="AV32" s="110"/>
      <c r="AW32" s="107"/>
      <c r="AX32" s="101"/>
      <c r="AY32" s="102" t="s">
        <v>52</v>
      </c>
      <c r="AZ32" s="106"/>
      <c r="BA32" s="110"/>
      <c r="BB32" s="110"/>
      <c r="BC32" s="110"/>
      <c r="BD32" s="110"/>
      <c r="BE32" s="110"/>
      <c r="BF32" s="107"/>
      <c r="BG32" s="101"/>
      <c r="BH32" s="102" t="s">
        <v>52</v>
      </c>
      <c r="BI32" s="106"/>
      <c r="BJ32" s="110"/>
      <c r="BK32" s="110"/>
      <c r="BL32" s="110"/>
      <c r="BM32" s="110"/>
      <c r="BN32" s="110"/>
      <c r="BO32" s="107"/>
    </row>
    <row r="33" spans="2:67" ht="19.5" customHeight="1">
      <c r="B33" s="101"/>
      <c r="C33" s="102" t="s">
        <v>53</v>
      </c>
      <c r="D33" s="106"/>
      <c r="E33" s="110"/>
      <c r="F33" s="110"/>
      <c r="G33" s="110"/>
      <c r="H33" s="110"/>
      <c r="I33" s="110"/>
      <c r="J33" s="107"/>
      <c r="M33" s="101"/>
      <c r="N33" s="102" t="s">
        <v>53</v>
      </c>
      <c r="O33" s="106"/>
      <c r="P33" s="110"/>
      <c r="Q33" s="110"/>
      <c r="R33" s="110"/>
      <c r="S33" s="110"/>
      <c r="T33" s="110"/>
      <c r="U33" s="107"/>
      <c r="V33" s="36"/>
      <c r="W33" s="101"/>
      <c r="X33" s="102" t="s">
        <v>53</v>
      </c>
      <c r="Y33" s="106"/>
      <c r="Z33" s="110"/>
      <c r="AA33" s="110"/>
      <c r="AB33" s="110"/>
      <c r="AC33" s="110"/>
      <c r="AD33" s="110"/>
      <c r="AE33" s="107"/>
      <c r="AF33" s="101"/>
      <c r="AG33" s="102" t="s">
        <v>53</v>
      </c>
      <c r="AH33" s="106"/>
      <c r="AI33" s="110"/>
      <c r="AJ33" s="110"/>
      <c r="AK33" s="110"/>
      <c r="AL33" s="110"/>
      <c r="AM33" s="110"/>
      <c r="AN33" s="107"/>
      <c r="AO33" s="101"/>
      <c r="AP33" s="102" t="s">
        <v>53</v>
      </c>
      <c r="AQ33" s="106"/>
      <c r="AR33" s="110"/>
      <c r="AS33" s="110"/>
      <c r="AT33" s="110"/>
      <c r="AU33" s="110"/>
      <c r="AV33" s="110"/>
      <c r="AW33" s="107"/>
      <c r="AX33" s="101"/>
      <c r="AY33" s="102" t="s">
        <v>53</v>
      </c>
      <c r="AZ33" s="106"/>
      <c r="BA33" s="110"/>
      <c r="BB33" s="110"/>
      <c r="BC33" s="110"/>
      <c r="BD33" s="110"/>
      <c r="BE33" s="110"/>
      <c r="BF33" s="107"/>
      <c r="BG33" s="101"/>
      <c r="BH33" s="102" t="s">
        <v>53</v>
      </c>
      <c r="BI33" s="106"/>
      <c r="BJ33" s="110"/>
      <c r="BK33" s="110"/>
      <c r="BL33" s="110"/>
      <c r="BM33" s="110"/>
      <c r="BN33" s="110"/>
      <c r="BO33" s="107"/>
    </row>
    <row r="34" spans="2:67" ht="19.5" customHeight="1">
      <c r="B34" s="101"/>
      <c r="C34" s="36"/>
      <c r="D34" s="36"/>
      <c r="E34" s="36"/>
      <c r="F34" s="36"/>
      <c r="G34" s="110" t="s">
        <v>54</v>
      </c>
      <c r="H34" s="110"/>
      <c r="I34" s="36"/>
      <c r="J34" s="107"/>
      <c r="M34" s="101"/>
      <c r="N34" s="36"/>
      <c r="O34" s="36"/>
      <c r="P34" s="36"/>
      <c r="Q34" s="36"/>
      <c r="R34" s="110" t="s">
        <v>54</v>
      </c>
      <c r="S34" s="110"/>
      <c r="T34" s="36"/>
      <c r="U34" s="107"/>
      <c r="V34" s="36"/>
      <c r="W34" s="101"/>
      <c r="X34" s="36"/>
      <c r="Y34" s="36"/>
      <c r="Z34" s="36"/>
      <c r="AA34" s="36"/>
      <c r="AB34" s="110" t="s">
        <v>54</v>
      </c>
      <c r="AC34" s="110"/>
      <c r="AD34" s="36"/>
      <c r="AE34" s="107"/>
      <c r="AF34" s="101"/>
      <c r="AG34" s="36"/>
      <c r="AH34" s="36"/>
      <c r="AI34" s="36"/>
      <c r="AJ34" s="36"/>
      <c r="AK34" s="110" t="s">
        <v>54</v>
      </c>
      <c r="AL34" s="110"/>
      <c r="AM34" s="36"/>
      <c r="AN34" s="107"/>
      <c r="AO34" s="101"/>
      <c r="AP34" s="36"/>
      <c r="AQ34" s="36"/>
      <c r="AR34" s="36"/>
      <c r="AS34" s="36"/>
      <c r="AT34" s="110" t="s">
        <v>54</v>
      </c>
      <c r="AU34" s="110"/>
      <c r="AV34" s="36"/>
      <c r="AW34" s="107"/>
      <c r="AX34" s="101"/>
      <c r="AY34" s="36"/>
      <c r="AZ34" s="36"/>
      <c r="BA34" s="36"/>
      <c r="BB34" s="36"/>
      <c r="BC34" s="110" t="s">
        <v>54</v>
      </c>
      <c r="BD34" s="110"/>
      <c r="BE34" s="36"/>
      <c r="BF34" s="107"/>
      <c r="BG34" s="101"/>
      <c r="BH34" s="36"/>
      <c r="BI34" s="36"/>
      <c r="BJ34" s="36"/>
      <c r="BK34" s="36"/>
      <c r="BL34" s="110" t="s">
        <v>54</v>
      </c>
      <c r="BM34" s="110"/>
      <c r="BN34" s="36"/>
      <c r="BO34" s="107"/>
    </row>
    <row r="35" spans="2:67" ht="19.5" customHeight="1">
      <c r="B35" s="101"/>
      <c r="C35" s="36"/>
      <c r="D35" s="36"/>
      <c r="E35" s="36"/>
      <c r="F35" s="36"/>
      <c r="G35" s="110" t="s">
        <v>55</v>
      </c>
      <c r="H35" s="110"/>
      <c r="I35" s="36"/>
      <c r="J35" s="107"/>
      <c r="M35" s="101"/>
      <c r="N35" s="36"/>
      <c r="O35" s="36"/>
      <c r="P35" s="36"/>
      <c r="Q35" s="36"/>
      <c r="R35" s="110" t="s">
        <v>55</v>
      </c>
      <c r="S35" s="110"/>
      <c r="T35" s="36"/>
      <c r="U35" s="107"/>
      <c r="V35" s="36"/>
      <c r="W35" s="101"/>
      <c r="X35" s="36"/>
      <c r="Y35" s="36"/>
      <c r="Z35" s="36"/>
      <c r="AA35" s="36"/>
      <c r="AB35" s="110" t="s">
        <v>55</v>
      </c>
      <c r="AC35" s="110"/>
      <c r="AD35" s="36"/>
      <c r="AE35" s="107"/>
      <c r="AF35" s="101"/>
      <c r="AG35" s="36"/>
      <c r="AH35" s="36"/>
      <c r="AI35" s="36"/>
      <c r="AJ35" s="36"/>
      <c r="AK35" s="110" t="s">
        <v>55</v>
      </c>
      <c r="AL35" s="110"/>
      <c r="AM35" s="36"/>
      <c r="AN35" s="107"/>
      <c r="AO35" s="101"/>
      <c r="AP35" s="36"/>
      <c r="AQ35" s="36"/>
      <c r="AR35" s="36"/>
      <c r="AS35" s="36"/>
      <c r="AT35" s="110" t="s">
        <v>55</v>
      </c>
      <c r="AU35" s="110"/>
      <c r="AV35" s="36"/>
      <c r="AW35" s="107"/>
      <c r="AX35" s="101"/>
      <c r="AY35" s="36"/>
      <c r="AZ35" s="36"/>
      <c r="BA35" s="36"/>
      <c r="BB35" s="36"/>
      <c r="BC35" s="110" t="s">
        <v>55</v>
      </c>
      <c r="BD35" s="110"/>
      <c r="BE35" s="36"/>
      <c r="BF35" s="107"/>
      <c r="BG35" s="101"/>
      <c r="BH35" s="36"/>
      <c r="BI35" s="36"/>
      <c r="BJ35" s="36"/>
      <c r="BK35" s="36"/>
      <c r="BL35" s="110" t="s">
        <v>55</v>
      </c>
      <c r="BM35" s="110"/>
      <c r="BN35" s="36"/>
      <c r="BO35" s="107"/>
    </row>
    <row r="36" spans="2:67" ht="3.75" customHeight="1">
      <c r="B36" s="108"/>
      <c r="C36" s="11"/>
      <c r="D36" s="11"/>
      <c r="E36" s="11"/>
      <c r="F36" s="11"/>
      <c r="G36" s="11"/>
      <c r="H36" s="11"/>
      <c r="I36" s="11"/>
      <c r="J36" s="109"/>
      <c r="M36" s="108"/>
      <c r="N36" s="11"/>
      <c r="O36" s="11"/>
      <c r="P36" s="11"/>
      <c r="Q36" s="11"/>
      <c r="R36" s="11"/>
      <c r="S36" s="11"/>
      <c r="T36" s="11"/>
      <c r="U36" s="109"/>
      <c r="V36" s="36"/>
      <c r="W36" s="108"/>
      <c r="X36" s="11"/>
      <c r="Y36" s="11"/>
      <c r="Z36" s="11"/>
      <c r="AA36" s="11"/>
      <c r="AB36" s="11"/>
      <c r="AC36" s="11"/>
      <c r="AD36" s="11"/>
      <c r="AE36" s="109"/>
      <c r="AF36" s="108"/>
      <c r="AG36" s="11"/>
      <c r="AH36" s="11"/>
      <c r="AI36" s="11"/>
      <c r="AJ36" s="11"/>
      <c r="AK36" s="11"/>
      <c r="AL36" s="11"/>
      <c r="AM36" s="11"/>
      <c r="AN36" s="109"/>
      <c r="AO36" s="108"/>
      <c r="AP36" s="11"/>
      <c r="AQ36" s="11"/>
      <c r="AR36" s="11"/>
      <c r="AS36" s="11"/>
      <c r="AT36" s="11"/>
      <c r="AU36" s="11"/>
      <c r="AV36" s="11"/>
      <c r="AW36" s="109"/>
      <c r="AX36" s="108"/>
      <c r="AY36" s="11"/>
      <c r="AZ36" s="11"/>
      <c r="BA36" s="11"/>
      <c r="BB36" s="11"/>
      <c r="BC36" s="11"/>
      <c r="BD36" s="11"/>
      <c r="BE36" s="11"/>
      <c r="BF36" s="109"/>
      <c r="BG36" s="108"/>
      <c r="BH36" s="11"/>
      <c r="BI36" s="11"/>
      <c r="BJ36" s="11"/>
      <c r="BK36" s="11"/>
      <c r="BL36" s="11"/>
      <c r="BM36" s="11"/>
      <c r="BN36" s="11"/>
      <c r="BO36" s="109"/>
    </row>
    <row r="37" spans="2:67" ht="3.75" customHeight="1">
      <c r="B37" s="98"/>
      <c r="C37" s="99"/>
      <c r="D37" s="99"/>
      <c r="E37" s="99"/>
      <c r="F37" s="99"/>
      <c r="G37" s="99"/>
      <c r="H37" s="99"/>
      <c r="I37" s="99"/>
      <c r="J37" s="100"/>
      <c r="M37" s="98"/>
      <c r="N37" s="99"/>
      <c r="O37" s="99"/>
      <c r="P37" s="99"/>
      <c r="Q37" s="99"/>
      <c r="R37" s="99"/>
      <c r="S37" s="99"/>
      <c r="T37" s="99"/>
      <c r="U37" s="100"/>
      <c r="V37" s="36"/>
      <c r="W37" s="98"/>
      <c r="X37" s="99"/>
      <c r="Y37" s="99"/>
      <c r="Z37" s="99"/>
      <c r="AA37" s="99"/>
      <c r="AB37" s="99"/>
      <c r="AC37" s="99"/>
      <c r="AD37" s="99"/>
      <c r="AE37" s="100"/>
      <c r="AF37" s="98"/>
      <c r="AG37" s="99"/>
      <c r="AH37" s="99"/>
      <c r="AI37" s="99"/>
      <c r="AJ37" s="99"/>
      <c r="AK37" s="99"/>
      <c r="AL37" s="99"/>
      <c r="AM37" s="99"/>
      <c r="AN37" s="100"/>
      <c r="AO37" s="98"/>
      <c r="AP37" s="99"/>
      <c r="AQ37" s="99"/>
      <c r="AR37" s="99"/>
      <c r="AS37" s="99"/>
      <c r="AT37" s="99"/>
      <c r="AU37" s="99"/>
      <c r="AV37" s="99"/>
      <c r="AW37" s="100"/>
      <c r="AX37" s="98"/>
      <c r="AY37" s="99"/>
      <c r="AZ37" s="99"/>
      <c r="BA37" s="99"/>
      <c r="BB37" s="99"/>
      <c r="BC37" s="99"/>
      <c r="BD37" s="99"/>
      <c r="BE37" s="99"/>
      <c r="BF37" s="100"/>
      <c r="BG37" s="98"/>
      <c r="BH37" s="99"/>
      <c r="BI37" s="99"/>
      <c r="BJ37" s="99"/>
      <c r="BK37" s="99"/>
      <c r="BL37" s="99"/>
      <c r="BM37" s="99"/>
      <c r="BN37" s="99"/>
      <c r="BO37" s="100"/>
    </row>
    <row r="38" spans="2:67" ht="19.5" customHeight="1">
      <c r="B38" s="101"/>
      <c r="C38" s="102" t="s">
        <v>43</v>
      </c>
      <c r="D38" s="226" t="str">
        <f>blad1!K18</f>
        <v>Måns Ahlm</v>
      </c>
      <c r="E38" s="104"/>
      <c r="F38" s="104"/>
      <c r="G38" s="104"/>
      <c r="H38" s="104"/>
      <c r="I38" s="110"/>
      <c r="J38" s="107"/>
      <c r="M38" s="101"/>
      <c r="N38" s="102" t="s">
        <v>43</v>
      </c>
      <c r="O38" s="226" t="str">
        <f>blad1!K25</f>
        <v>Jörgen Nilsson</v>
      </c>
      <c r="P38" s="104"/>
      <c r="Q38" s="104"/>
      <c r="R38" s="104"/>
      <c r="S38" s="104"/>
      <c r="T38" s="110"/>
      <c r="U38" s="107"/>
      <c r="V38" s="36"/>
      <c r="W38" s="101"/>
      <c r="X38" s="102" t="s">
        <v>43</v>
      </c>
      <c r="Y38" s="226" t="str">
        <f>blad1!K29</f>
        <v>Dan Magnusson</v>
      </c>
      <c r="Z38" s="104"/>
      <c r="AA38" s="104"/>
      <c r="AB38" s="104"/>
      <c r="AC38" s="104"/>
      <c r="AD38" s="110"/>
      <c r="AE38" s="107"/>
      <c r="AF38" s="101"/>
      <c r="AG38" s="102" t="s">
        <v>43</v>
      </c>
      <c r="AH38" s="226" t="str">
        <f>blad1!K35</f>
        <v>Tommy Christianssen</v>
      </c>
      <c r="AI38" s="104"/>
      <c r="AJ38" s="104"/>
      <c r="AK38" s="104"/>
      <c r="AL38" s="104"/>
      <c r="AM38" s="110"/>
      <c r="AN38" s="107"/>
      <c r="AO38" s="101"/>
      <c r="AP38" s="102" t="s">
        <v>43</v>
      </c>
      <c r="AQ38" s="226" t="str">
        <f>blad1!K39</f>
        <v>Johan Åberg</v>
      </c>
      <c r="AR38" s="104"/>
      <c r="AS38" s="104"/>
      <c r="AT38" s="104"/>
      <c r="AU38" s="104"/>
      <c r="AV38" s="110"/>
      <c r="AW38" s="107"/>
      <c r="AX38" s="101"/>
      <c r="AY38" s="102" t="s">
        <v>43</v>
      </c>
      <c r="AZ38" s="226" t="str">
        <f>blad1!K45</f>
        <v>Niklas Stjärnhäll</v>
      </c>
      <c r="BA38" s="104"/>
      <c r="BB38" s="104"/>
      <c r="BC38" s="104"/>
      <c r="BD38" s="104"/>
      <c r="BE38" s="110"/>
      <c r="BF38" s="107"/>
      <c r="BG38" s="101"/>
      <c r="BH38" s="102" t="s">
        <v>43</v>
      </c>
      <c r="BI38" s="226">
        <f>blad1!K119</f>
        <v>0</v>
      </c>
      <c r="BJ38" s="104"/>
      <c r="BK38" s="104"/>
      <c r="BL38" s="104"/>
      <c r="BM38" s="104"/>
      <c r="BN38" s="110"/>
      <c r="BO38" s="107"/>
    </row>
    <row r="39" spans="2:67" ht="19.5" customHeight="1">
      <c r="B39" s="101"/>
      <c r="C39" s="102" t="s">
        <v>44</v>
      </c>
      <c r="D39" s="225" t="str">
        <f>blad1!L18</f>
        <v>TK Trossö</v>
      </c>
      <c r="E39" s="104"/>
      <c r="F39" s="106"/>
      <c r="G39" s="102" t="s">
        <v>45</v>
      </c>
      <c r="H39" s="225">
        <f>blad1!J18</f>
        <v>920320</v>
      </c>
      <c r="I39" s="106"/>
      <c r="J39" s="107"/>
      <c r="M39" s="101"/>
      <c r="N39" s="102" t="s">
        <v>44</v>
      </c>
      <c r="O39" s="225" t="str">
        <f>blad1!L25</f>
        <v>TK Trossö</v>
      </c>
      <c r="P39" s="104"/>
      <c r="Q39" s="106"/>
      <c r="R39" s="102" t="s">
        <v>45</v>
      </c>
      <c r="S39" s="225">
        <f>blad1!J25</f>
        <v>880311</v>
      </c>
      <c r="T39" s="106"/>
      <c r="U39" s="107"/>
      <c r="V39" s="36"/>
      <c r="W39" s="101"/>
      <c r="X39" s="102" t="s">
        <v>44</v>
      </c>
      <c r="Y39" s="225" t="str">
        <f>blad1!L29</f>
        <v>Ramdala IF</v>
      </c>
      <c r="Z39" s="104"/>
      <c r="AA39" s="106"/>
      <c r="AB39" s="102" t="s">
        <v>45</v>
      </c>
      <c r="AC39" s="225">
        <f>blad1!J29</f>
        <v>830401</v>
      </c>
      <c r="AD39" s="106"/>
      <c r="AE39" s="107"/>
      <c r="AF39" s="101"/>
      <c r="AG39" s="102" t="s">
        <v>44</v>
      </c>
      <c r="AH39" s="225" t="str">
        <f>blad1!L35</f>
        <v>Malmö AK</v>
      </c>
      <c r="AI39" s="104"/>
      <c r="AJ39" s="106"/>
      <c r="AK39" s="102" t="s">
        <v>45</v>
      </c>
      <c r="AL39" s="225">
        <f>blad1!J35</f>
        <v>610925</v>
      </c>
      <c r="AM39" s="106"/>
      <c r="AN39" s="107"/>
      <c r="AO39" s="101"/>
      <c r="AP39" s="102" t="s">
        <v>44</v>
      </c>
      <c r="AQ39" s="225" t="str">
        <f>blad1!L39</f>
        <v>TK Trossö</v>
      </c>
      <c r="AR39" s="104"/>
      <c r="AS39" s="106"/>
      <c r="AT39" s="102" t="s">
        <v>45</v>
      </c>
      <c r="AU39" s="225">
        <f>blad1!J39</f>
        <v>900623</v>
      </c>
      <c r="AV39" s="106"/>
      <c r="AW39" s="107"/>
      <c r="AX39" s="101"/>
      <c r="AY39" s="102" t="s">
        <v>44</v>
      </c>
      <c r="AZ39" s="225" t="str">
        <f>blad1!L45</f>
        <v>Malmö AK</v>
      </c>
      <c r="BA39" s="104"/>
      <c r="BB39" s="106"/>
      <c r="BC39" s="102" t="s">
        <v>45</v>
      </c>
      <c r="BD39" s="225">
        <f>blad1!J45</f>
        <v>880514</v>
      </c>
      <c r="BE39" s="106"/>
      <c r="BF39" s="107"/>
      <c r="BG39" s="101"/>
      <c r="BH39" s="102" t="s">
        <v>44</v>
      </c>
      <c r="BI39" s="225">
        <f>blad1!L119</f>
        <v>0</v>
      </c>
      <c r="BJ39" s="104"/>
      <c r="BK39" s="106"/>
      <c r="BL39" s="102" t="s">
        <v>45</v>
      </c>
      <c r="BM39" s="225">
        <f>blad1!J119</f>
        <v>0</v>
      </c>
      <c r="BN39" s="106"/>
      <c r="BO39" s="107"/>
    </row>
    <row r="40" spans="2:67" ht="19.5" customHeight="1">
      <c r="B40" s="101"/>
      <c r="C40" s="102" t="s">
        <v>46</v>
      </c>
      <c r="D40" s="228"/>
      <c r="E40" s="102" t="s">
        <v>47</v>
      </c>
      <c r="F40" s="106"/>
      <c r="G40" s="102" t="s">
        <v>48</v>
      </c>
      <c r="H40" s="104"/>
      <c r="I40" s="106"/>
      <c r="J40" s="107"/>
      <c r="M40" s="101"/>
      <c r="N40" s="102" t="s">
        <v>46</v>
      </c>
      <c r="O40" s="228"/>
      <c r="P40" s="102" t="s">
        <v>47</v>
      </c>
      <c r="Q40" s="106"/>
      <c r="R40" s="102" t="s">
        <v>48</v>
      </c>
      <c r="S40" s="104"/>
      <c r="T40" s="106"/>
      <c r="U40" s="107"/>
      <c r="V40" s="36"/>
      <c r="W40" s="101"/>
      <c r="X40" s="102" t="s">
        <v>46</v>
      </c>
      <c r="Y40" s="228"/>
      <c r="Z40" s="102" t="s">
        <v>47</v>
      </c>
      <c r="AA40" s="106"/>
      <c r="AB40" s="102" t="s">
        <v>48</v>
      </c>
      <c r="AC40" s="104"/>
      <c r="AD40" s="106"/>
      <c r="AE40" s="107"/>
      <c r="AF40" s="101"/>
      <c r="AG40" s="102" t="s">
        <v>46</v>
      </c>
      <c r="AH40" s="228"/>
      <c r="AI40" s="102" t="s">
        <v>47</v>
      </c>
      <c r="AJ40" s="106"/>
      <c r="AK40" s="102" t="s">
        <v>48</v>
      </c>
      <c r="AL40" s="104"/>
      <c r="AM40" s="106"/>
      <c r="AN40" s="107"/>
      <c r="AO40" s="101"/>
      <c r="AP40" s="102" t="s">
        <v>46</v>
      </c>
      <c r="AQ40" s="228"/>
      <c r="AR40" s="102" t="s">
        <v>47</v>
      </c>
      <c r="AS40" s="106"/>
      <c r="AT40" s="102" t="s">
        <v>48</v>
      </c>
      <c r="AU40" s="104"/>
      <c r="AV40" s="106"/>
      <c r="AW40" s="107"/>
      <c r="AX40" s="101"/>
      <c r="AY40" s="102" t="s">
        <v>46</v>
      </c>
      <c r="AZ40" s="228"/>
      <c r="BA40" s="102" t="s">
        <v>47</v>
      </c>
      <c r="BB40" s="106"/>
      <c r="BC40" s="102" t="s">
        <v>48</v>
      </c>
      <c r="BD40" s="104"/>
      <c r="BE40" s="106"/>
      <c r="BF40" s="107"/>
      <c r="BG40" s="101"/>
      <c r="BH40" s="102" t="s">
        <v>46</v>
      </c>
      <c r="BI40" s="228"/>
      <c r="BJ40" s="102" t="s">
        <v>47</v>
      </c>
      <c r="BK40" s="106"/>
      <c r="BL40" s="102" t="s">
        <v>48</v>
      </c>
      <c r="BM40" s="104"/>
      <c r="BN40" s="106"/>
      <c r="BO40" s="107"/>
    </row>
    <row r="41" spans="2:67" ht="13.5" customHeight="1">
      <c r="B41" s="101"/>
      <c r="C41" s="36"/>
      <c r="D41" s="36"/>
      <c r="E41" s="36"/>
      <c r="F41" s="36"/>
      <c r="G41" s="36"/>
      <c r="H41" s="36"/>
      <c r="I41" s="36"/>
      <c r="J41" s="107"/>
      <c r="M41" s="101"/>
      <c r="N41" s="36"/>
      <c r="O41" s="36"/>
      <c r="P41" s="36"/>
      <c r="Q41" s="36"/>
      <c r="R41" s="36"/>
      <c r="S41" s="36"/>
      <c r="T41" s="36"/>
      <c r="U41" s="107"/>
      <c r="V41" s="36"/>
      <c r="W41" s="101"/>
      <c r="X41" s="36"/>
      <c r="Y41" s="36"/>
      <c r="Z41" s="36"/>
      <c r="AA41" s="36"/>
      <c r="AB41" s="36"/>
      <c r="AC41" s="36"/>
      <c r="AD41" s="36"/>
      <c r="AE41" s="107"/>
      <c r="AF41" s="101"/>
      <c r="AG41" s="36"/>
      <c r="AH41" s="36"/>
      <c r="AI41" s="36"/>
      <c r="AJ41" s="36"/>
      <c r="AK41" s="36"/>
      <c r="AL41" s="36"/>
      <c r="AM41" s="36"/>
      <c r="AN41" s="107"/>
      <c r="AO41" s="101"/>
      <c r="AP41" s="36"/>
      <c r="AQ41" s="36"/>
      <c r="AR41" s="36"/>
      <c r="AS41" s="36"/>
      <c r="AT41" s="36"/>
      <c r="AU41" s="36"/>
      <c r="AV41" s="36"/>
      <c r="AW41" s="107"/>
      <c r="AX41" s="101"/>
      <c r="AY41" s="36"/>
      <c r="AZ41" s="36"/>
      <c r="BA41" s="36"/>
      <c r="BB41" s="36"/>
      <c r="BC41" s="36"/>
      <c r="BD41" s="36"/>
      <c r="BE41" s="36"/>
      <c r="BF41" s="107"/>
      <c r="BG41" s="101"/>
      <c r="BH41" s="36"/>
      <c r="BI41" s="36"/>
      <c r="BJ41" s="36"/>
      <c r="BK41" s="36"/>
      <c r="BL41" s="36"/>
      <c r="BM41" s="36"/>
      <c r="BN41" s="36"/>
      <c r="BO41" s="107"/>
    </row>
    <row r="42" spans="2:67" ht="19.5" customHeight="1">
      <c r="B42" s="101"/>
      <c r="C42" s="36"/>
      <c r="D42" s="110" t="s">
        <v>49</v>
      </c>
      <c r="E42" s="92">
        <v>1</v>
      </c>
      <c r="F42" s="92">
        <v>2</v>
      </c>
      <c r="G42" s="92">
        <v>3</v>
      </c>
      <c r="H42" s="92" t="s">
        <v>50</v>
      </c>
      <c r="I42" s="92">
        <v>4</v>
      </c>
      <c r="J42" s="107"/>
      <c r="M42" s="101"/>
      <c r="N42" s="36"/>
      <c r="O42" s="110" t="s">
        <v>49</v>
      </c>
      <c r="P42" s="92">
        <v>1</v>
      </c>
      <c r="Q42" s="92">
        <v>2</v>
      </c>
      <c r="R42" s="92">
        <v>3</v>
      </c>
      <c r="S42" s="92" t="s">
        <v>50</v>
      </c>
      <c r="T42" s="92">
        <v>4</v>
      </c>
      <c r="U42" s="107"/>
      <c r="V42" s="36"/>
      <c r="W42" s="101"/>
      <c r="X42" s="36"/>
      <c r="Y42" s="110" t="s">
        <v>49</v>
      </c>
      <c r="Z42" s="92">
        <v>1</v>
      </c>
      <c r="AA42" s="92">
        <v>2</v>
      </c>
      <c r="AB42" s="92">
        <v>3</v>
      </c>
      <c r="AC42" s="92" t="s">
        <v>50</v>
      </c>
      <c r="AD42" s="92">
        <v>4</v>
      </c>
      <c r="AE42" s="107"/>
      <c r="AF42" s="101"/>
      <c r="AG42" s="36"/>
      <c r="AH42" s="110" t="s">
        <v>49</v>
      </c>
      <c r="AI42" s="92">
        <v>1</v>
      </c>
      <c r="AJ42" s="92">
        <v>2</v>
      </c>
      <c r="AK42" s="92">
        <v>3</v>
      </c>
      <c r="AL42" s="92" t="s">
        <v>50</v>
      </c>
      <c r="AM42" s="92">
        <v>4</v>
      </c>
      <c r="AN42" s="107"/>
      <c r="AO42" s="101"/>
      <c r="AP42" s="36"/>
      <c r="AQ42" s="110" t="s">
        <v>49</v>
      </c>
      <c r="AR42" s="92">
        <v>1</v>
      </c>
      <c r="AS42" s="92">
        <v>2</v>
      </c>
      <c r="AT42" s="92">
        <v>3</v>
      </c>
      <c r="AU42" s="92" t="s">
        <v>50</v>
      </c>
      <c r="AV42" s="92">
        <v>4</v>
      </c>
      <c r="AW42" s="107"/>
      <c r="AX42" s="101"/>
      <c r="AY42" s="36"/>
      <c r="AZ42" s="110" t="s">
        <v>49</v>
      </c>
      <c r="BA42" s="92">
        <v>1</v>
      </c>
      <c r="BB42" s="92">
        <v>2</v>
      </c>
      <c r="BC42" s="92">
        <v>3</v>
      </c>
      <c r="BD42" s="92" t="s">
        <v>50</v>
      </c>
      <c r="BE42" s="92">
        <v>4</v>
      </c>
      <c r="BF42" s="107"/>
      <c r="BG42" s="101"/>
      <c r="BH42" s="36"/>
      <c r="BI42" s="110" t="s">
        <v>49</v>
      </c>
      <c r="BJ42" s="92">
        <v>1</v>
      </c>
      <c r="BK42" s="92">
        <v>2</v>
      </c>
      <c r="BL42" s="92">
        <v>3</v>
      </c>
      <c r="BM42" s="92" t="s">
        <v>50</v>
      </c>
      <c r="BN42" s="92">
        <v>4</v>
      </c>
      <c r="BO42" s="107"/>
    </row>
    <row r="43" spans="2:67" ht="19.5" customHeight="1">
      <c r="B43" s="101"/>
      <c r="C43" s="102" t="s">
        <v>51</v>
      </c>
      <c r="D43" s="106"/>
      <c r="E43" s="110"/>
      <c r="F43" s="110"/>
      <c r="G43" s="110"/>
      <c r="H43" s="111"/>
      <c r="I43" s="110"/>
      <c r="J43" s="107"/>
      <c r="M43" s="101"/>
      <c r="N43" s="102" t="s">
        <v>51</v>
      </c>
      <c r="O43" s="106"/>
      <c r="P43" s="110"/>
      <c r="Q43" s="110"/>
      <c r="R43" s="110"/>
      <c r="S43" s="111"/>
      <c r="T43" s="110"/>
      <c r="U43" s="107"/>
      <c r="V43" s="36"/>
      <c r="W43" s="101"/>
      <c r="X43" s="102" t="s">
        <v>51</v>
      </c>
      <c r="Y43" s="106"/>
      <c r="Z43" s="110"/>
      <c r="AA43" s="110"/>
      <c r="AB43" s="110"/>
      <c r="AC43" s="111"/>
      <c r="AD43" s="110"/>
      <c r="AE43" s="107"/>
      <c r="AF43" s="101"/>
      <c r="AG43" s="102" t="s">
        <v>51</v>
      </c>
      <c r="AH43" s="106"/>
      <c r="AI43" s="110"/>
      <c r="AJ43" s="110"/>
      <c r="AK43" s="110"/>
      <c r="AL43" s="111"/>
      <c r="AM43" s="110"/>
      <c r="AN43" s="107"/>
      <c r="AO43" s="101"/>
      <c r="AP43" s="102" t="s">
        <v>51</v>
      </c>
      <c r="AQ43" s="106"/>
      <c r="AR43" s="110"/>
      <c r="AS43" s="110"/>
      <c r="AT43" s="110"/>
      <c r="AU43" s="111"/>
      <c r="AV43" s="110"/>
      <c r="AW43" s="107"/>
      <c r="AX43" s="101"/>
      <c r="AY43" s="102" t="s">
        <v>51</v>
      </c>
      <c r="AZ43" s="106"/>
      <c r="BA43" s="110"/>
      <c r="BB43" s="110"/>
      <c r="BC43" s="110"/>
      <c r="BD43" s="111"/>
      <c r="BE43" s="110"/>
      <c r="BF43" s="107"/>
      <c r="BG43" s="101"/>
      <c r="BH43" s="102" t="s">
        <v>51</v>
      </c>
      <c r="BI43" s="106"/>
      <c r="BJ43" s="110"/>
      <c r="BK43" s="110"/>
      <c r="BL43" s="110"/>
      <c r="BM43" s="111"/>
      <c r="BN43" s="110"/>
      <c r="BO43" s="107"/>
    </row>
    <row r="44" spans="2:67" ht="19.5" customHeight="1">
      <c r="B44" s="101"/>
      <c r="C44" s="102" t="s">
        <v>52</v>
      </c>
      <c r="D44" s="106"/>
      <c r="E44" s="110"/>
      <c r="F44" s="110"/>
      <c r="G44" s="110"/>
      <c r="H44" s="110"/>
      <c r="I44" s="110"/>
      <c r="J44" s="107"/>
      <c r="M44" s="101"/>
      <c r="N44" s="102" t="s">
        <v>52</v>
      </c>
      <c r="O44" s="106"/>
      <c r="P44" s="110"/>
      <c r="Q44" s="110"/>
      <c r="R44" s="110"/>
      <c r="S44" s="110"/>
      <c r="T44" s="110"/>
      <c r="U44" s="107"/>
      <c r="V44" s="36"/>
      <c r="W44" s="101"/>
      <c r="X44" s="102" t="s">
        <v>52</v>
      </c>
      <c r="Y44" s="106"/>
      <c r="Z44" s="110"/>
      <c r="AA44" s="110"/>
      <c r="AB44" s="110"/>
      <c r="AC44" s="110"/>
      <c r="AD44" s="110"/>
      <c r="AE44" s="107"/>
      <c r="AF44" s="101"/>
      <c r="AG44" s="102" t="s">
        <v>52</v>
      </c>
      <c r="AH44" s="106"/>
      <c r="AI44" s="110"/>
      <c r="AJ44" s="110"/>
      <c r="AK44" s="110"/>
      <c r="AL44" s="110"/>
      <c r="AM44" s="110"/>
      <c r="AN44" s="107"/>
      <c r="AO44" s="101"/>
      <c r="AP44" s="102" t="s">
        <v>52</v>
      </c>
      <c r="AQ44" s="106"/>
      <c r="AR44" s="110"/>
      <c r="AS44" s="110"/>
      <c r="AT44" s="110"/>
      <c r="AU44" s="110"/>
      <c r="AV44" s="110"/>
      <c r="AW44" s="107"/>
      <c r="AX44" s="101"/>
      <c r="AY44" s="102" t="s">
        <v>52</v>
      </c>
      <c r="AZ44" s="106"/>
      <c r="BA44" s="110"/>
      <c r="BB44" s="110"/>
      <c r="BC44" s="110"/>
      <c r="BD44" s="110"/>
      <c r="BE44" s="110"/>
      <c r="BF44" s="107"/>
      <c r="BG44" s="101"/>
      <c r="BH44" s="102" t="s">
        <v>52</v>
      </c>
      <c r="BI44" s="106"/>
      <c r="BJ44" s="110"/>
      <c r="BK44" s="110"/>
      <c r="BL44" s="110"/>
      <c r="BM44" s="110"/>
      <c r="BN44" s="110"/>
      <c r="BO44" s="107"/>
    </row>
    <row r="45" spans="2:67" ht="19.5" customHeight="1">
      <c r="B45" s="101"/>
      <c r="C45" s="102" t="s">
        <v>53</v>
      </c>
      <c r="D45" s="106"/>
      <c r="E45" s="110"/>
      <c r="F45" s="110"/>
      <c r="G45" s="110"/>
      <c r="H45" s="110"/>
      <c r="I45" s="110"/>
      <c r="J45" s="107"/>
      <c r="M45" s="101"/>
      <c r="N45" s="102" t="s">
        <v>53</v>
      </c>
      <c r="O45" s="106"/>
      <c r="P45" s="110"/>
      <c r="Q45" s="110"/>
      <c r="R45" s="110"/>
      <c r="S45" s="110"/>
      <c r="T45" s="110"/>
      <c r="U45" s="107"/>
      <c r="V45" s="36"/>
      <c r="W45" s="101"/>
      <c r="X45" s="102" t="s">
        <v>53</v>
      </c>
      <c r="Y45" s="106"/>
      <c r="Z45" s="110"/>
      <c r="AA45" s="110"/>
      <c r="AB45" s="110"/>
      <c r="AC45" s="110"/>
      <c r="AD45" s="110"/>
      <c r="AE45" s="107"/>
      <c r="AF45" s="101"/>
      <c r="AG45" s="102" t="s">
        <v>53</v>
      </c>
      <c r="AH45" s="106"/>
      <c r="AI45" s="110"/>
      <c r="AJ45" s="110"/>
      <c r="AK45" s="110"/>
      <c r="AL45" s="110"/>
      <c r="AM45" s="110"/>
      <c r="AN45" s="107"/>
      <c r="AO45" s="101"/>
      <c r="AP45" s="102" t="s">
        <v>53</v>
      </c>
      <c r="AQ45" s="106"/>
      <c r="AR45" s="110"/>
      <c r="AS45" s="110"/>
      <c r="AT45" s="110"/>
      <c r="AU45" s="110"/>
      <c r="AV45" s="110"/>
      <c r="AW45" s="107"/>
      <c r="AX45" s="101"/>
      <c r="AY45" s="102" t="s">
        <v>53</v>
      </c>
      <c r="AZ45" s="106"/>
      <c r="BA45" s="110"/>
      <c r="BB45" s="110"/>
      <c r="BC45" s="110"/>
      <c r="BD45" s="110"/>
      <c r="BE45" s="110"/>
      <c r="BF45" s="107"/>
      <c r="BG45" s="101"/>
      <c r="BH45" s="102" t="s">
        <v>53</v>
      </c>
      <c r="BI45" s="106"/>
      <c r="BJ45" s="110"/>
      <c r="BK45" s="110"/>
      <c r="BL45" s="110"/>
      <c r="BM45" s="110"/>
      <c r="BN45" s="110"/>
      <c r="BO45" s="107"/>
    </row>
    <row r="46" spans="2:67" ht="19.5" customHeight="1">
      <c r="B46" s="101"/>
      <c r="C46" s="36"/>
      <c r="D46" s="36"/>
      <c r="E46" s="36"/>
      <c r="F46" s="36"/>
      <c r="G46" s="110" t="s">
        <v>54</v>
      </c>
      <c r="H46" s="110"/>
      <c r="I46" s="36"/>
      <c r="J46" s="107"/>
      <c r="M46" s="101"/>
      <c r="N46" s="36"/>
      <c r="O46" s="36"/>
      <c r="P46" s="36"/>
      <c r="Q46" s="36"/>
      <c r="R46" s="110" t="s">
        <v>54</v>
      </c>
      <c r="S46" s="110"/>
      <c r="T46" s="36"/>
      <c r="U46" s="107"/>
      <c r="V46" s="36"/>
      <c r="W46" s="101"/>
      <c r="X46" s="36"/>
      <c r="Y46" s="36"/>
      <c r="Z46" s="36"/>
      <c r="AA46" s="36"/>
      <c r="AB46" s="110" t="s">
        <v>54</v>
      </c>
      <c r="AC46" s="110"/>
      <c r="AD46" s="36"/>
      <c r="AE46" s="107"/>
      <c r="AF46" s="101"/>
      <c r="AG46" s="36"/>
      <c r="AH46" s="36"/>
      <c r="AI46" s="36"/>
      <c r="AJ46" s="36"/>
      <c r="AK46" s="110" t="s">
        <v>54</v>
      </c>
      <c r="AL46" s="110"/>
      <c r="AM46" s="36"/>
      <c r="AN46" s="107"/>
      <c r="AO46" s="101"/>
      <c r="AP46" s="36"/>
      <c r="AQ46" s="36"/>
      <c r="AR46" s="36"/>
      <c r="AS46" s="36"/>
      <c r="AT46" s="110" t="s">
        <v>54</v>
      </c>
      <c r="AU46" s="110"/>
      <c r="AV46" s="36"/>
      <c r="AW46" s="107"/>
      <c r="AX46" s="101"/>
      <c r="AY46" s="36"/>
      <c r="AZ46" s="36"/>
      <c r="BA46" s="36"/>
      <c r="BB46" s="36"/>
      <c r="BC46" s="110" t="s">
        <v>54</v>
      </c>
      <c r="BD46" s="110"/>
      <c r="BE46" s="36"/>
      <c r="BF46" s="107"/>
      <c r="BG46" s="101"/>
      <c r="BH46" s="36"/>
      <c r="BI46" s="36"/>
      <c r="BJ46" s="36"/>
      <c r="BK46" s="36"/>
      <c r="BL46" s="110" t="s">
        <v>54</v>
      </c>
      <c r="BM46" s="110"/>
      <c r="BN46" s="36"/>
      <c r="BO46" s="107"/>
    </row>
    <row r="47" spans="2:67" ht="19.5" customHeight="1">
      <c r="B47" s="101"/>
      <c r="C47" s="36"/>
      <c r="D47" s="36"/>
      <c r="E47" s="36"/>
      <c r="F47" s="36"/>
      <c r="G47" s="110" t="s">
        <v>55</v>
      </c>
      <c r="H47" s="110"/>
      <c r="I47" s="36"/>
      <c r="J47" s="107"/>
      <c r="M47" s="101"/>
      <c r="N47" s="36"/>
      <c r="O47" s="36"/>
      <c r="P47" s="36"/>
      <c r="Q47" s="36"/>
      <c r="R47" s="110" t="s">
        <v>55</v>
      </c>
      <c r="S47" s="110"/>
      <c r="T47" s="36"/>
      <c r="U47" s="107"/>
      <c r="V47" s="36"/>
      <c r="W47" s="101"/>
      <c r="X47" s="36"/>
      <c r="Y47" s="36"/>
      <c r="Z47" s="36"/>
      <c r="AA47" s="36"/>
      <c r="AB47" s="110" t="s">
        <v>55</v>
      </c>
      <c r="AC47" s="110"/>
      <c r="AD47" s="36"/>
      <c r="AE47" s="107"/>
      <c r="AF47" s="101"/>
      <c r="AG47" s="36"/>
      <c r="AH47" s="36"/>
      <c r="AI47" s="36"/>
      <c r="AJ47" s="36"/>
      <c r="AK47" s="110" t="s">
        <v>55</v>
      </c>
      <c r="AL47" s="110"/>
      <c r="AM47" s="36"/>
      <c r="AN47" s="107"/>
      <c r="AO47" s="101"/>
      <c r="AP47" s="36"/>
      <c r="AQ47" s="36"/>
      <c r="AR47" s="36"/>
      <c r="AS47" s="36"/>
      <c r="AT47" s="110" t="s">
        <v>55</v>
      </c>
      <c r="AU47" s="110"/>
      <c r="AV47" s="36"/>
      <c r="AW47" s="107"/>
      <c r="AX47" s="101"/>
      <c r="AY47" s="36"/>
      <c r="AZ47" s="36"/>
      <c r="BA47" s="36"/>
      <c r="BB47" s="36"/>
      <c r="BC47" s="110" t="s">
        <v>55</v>
      </c>
      <c r="BD47" s="110"/>
      <c r="BE47" s="36"/>
      <c r="BF47" s="107"/>
      <c r="BG47" s="101"/>
      <c r="BH47" s="36"/>
      <c r="BI47" s="36"/>
      <c r="BJ47" s="36"/>
      <c r="BK47" s="36"/>
      <c r="BL47" s="110" t="s">
        <v>55</v>
      </c>
      <c r="BM47" s="110"/>
      <c r="BN47" s="36"/>
      <c r="BO47" s="107"/>
    </row>
    <row r="48" spans="2:67" ht="3.75" customHeight="1">
      <c r="B48" s="108"/>
      <c r="C48" s="11"/>
      <c r="D48" s="11"/>
      <c r="E48" s="11"/>
      <c r="F48" s="11"/>
      <c r="G48" s="11"/>
      <c r="H48" s="11"/>
      <c r="I48" s="11"/>
      <c r="J48" s="109"/>
      <c r="M48" s="108"/>
      <c r="N48" s="11"/>
      <c r="O48" s="11"/>
      <c r="P48" s="11"/>
      <c r="Q48" s="11"/>
      <c r="R48" s="11"/>
      <c r="S48" s="11"/>
      <c r="T48" s="11"/>
      <c r="U48" s="109"/>
      <c r="V48" s="36"/>
      <c r="W48" s="108"/>
      <c r="X48" s="11"/>
      <c r="Y48" s="11"/>
      <c r="Z48" s="11"/>
      <c r="AA48" s="11"/>
      <c r="AB48" s="11"/>
      <c r="AC48" s="11"/>
      <c r="AD48" s="11"/>
      <c r="AE48" s="109"/>
      <c r="AF48" s="108"/>
      <c r="AG48" s="11"/>
      <c r="AH48" s="11"/>
      <c r="AI48" s="11"/>
      <c r="AJ48" s="11"/>
      <c r="AK48" s="11"/>
      <c r="AL48" s="11"/>
      <c r="AM48" s="11"/>
      <c r="AN48" s="109"/>
      <c r="AO48" s="108"/>
      <c r="AP48" s="11"/>
      <c r="AQ48" s="11"/>
      <c r="AR48" s="11"/>
      <c r="AS48" s="11"/>
      <c r="AT48" s="11"/>
      <c r="AU48" s="11"/>
      <c r="AV48" s="11"/>
      <c r="AW48" s="109"/>
      <c r="AX48" s="108"/>
      <c r="AY48" s="11"/>
      <c r="AZ48" s="11"/>
      <c r="BA48" s="11"/>
      <c r="BB48" s="11"/>
      <c r="BC48" s="11"/>
      <c r="BD48" s="11"/>
      <c r="BE48" s="11"/>
      <c r="BF48" s="109"/>
      <c r="BG48" s="108"/>
      <c r="BH48" s="11"/>
      <c r="BI48" s="11"/>
      <c r="BJ48" s="11"/>
      <c r="BK48" s="11"/>
      <c r="BL48" s="11"/>
      <c r="BM48" s="11"/>
      <c r="BN48" s="11"/>
      <c r="BO48" s="109"/>
    </row>
    <row r="49" spans="23:49" ht="12.75"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</row>
    <row r="51" spans="2:67" ht="9" customHeight="1">
      <c r="B51" s="98"/>
      <c r="C51" s="99"/>
      <c r="D51" s="99"/>
      <c r="E51" s="99"/>
      <c r="F51" s="99"/>
      <c r="G51" s="99"/>
      <c r="H51" s="99"/>
      <c r="I51" s="99"/>
      <c r="J51" s="100"/>
      <c r="M51" s="98"/>
      <c r="N51" s="99"/>
      <c r="O51" s="99"/>
      <c r="P51" s="99"/>
      <c r="Q51" s="99"/>
      <c r="R51" s="99"/>
      <c r="S51" s="99"/>
      <c r="T51" s="99"/>
      <c r="U51" s="100"/>
      <c r="W51" s="98"/>
      <c r="X51" s="99"/>
      <c r="Y51" s="99"/>
      <c r="Z51" s="99"/>
      <c r="AA51" s="99"/>
      <c r="AB51" s="99"/>
      <c r="AC51" s="99"/>
      <c r="AD51" s="99"/>
      <c r="AE51" s="100"/>
      <c r="AF51" s="98"/>
      <c r="AG51" s="99"/>
      <c r="AH51" s="99"/>
      <c r="AI51" s="99"/>
      <c r="AJ51" s="99"/>
      <c r="AK51" s="99"/>
      <c r="AL51" s="99"/>
      <c r="AM51" s="99"/>
      <c r="AN51" s="100"/>
      <c r="AO51" s="98"/>
      <c r="AP51" s="99"/>
      <c r="AQ51" s="99"/>
      <c r="AR51" s="99"/>
      <c r="AS51" s="99"/>
      <c r="AT51" s="99"/>
      <c r="AU51" s="99"/>
      <c r="AV51" s="99"/>
      <c r="AW51" s="100"/>
      <c r="AX51" s="98"/>
      <c r="AY51" s="99"/>
      <c r="AZ51" s="99"/>
      <c r="BA51" s="99"/>
      <c r="BB51" s="99"/>
      <c r="BC51" s="99"/>
      <c r="BD51" s="99"/>
      <c r="BE51" s="99"/>
      <c r="BF51" s="100"/>
      <c r="BG51" s="98"/>
      <c r="BH51" s="99"/>
      <c r="BI51" s="99"/>
      <c r="BJ51" s="99"/>
      <c r="BK51" s="99"/>
      <c r="BL51" s="99"/>
      <c r="BM51" s="99"/>
      <c r="BN51" s="99"/>
      <c r="BO51" s="100"/>
    </row>
    <row r="52" spans="2:67" ht="19.5" customHeight="1">
      <c r="B52" s="101"/>
      <c r="C52" s="102" t="s">
        <v>43</v>
      </c>
      <c r="D52" s="226" t="str">
        <f>blad1!K46</f>
        <v>Henrik Leandersson</v>
      </c>
      <c r="E52" s="104"/>
      <c r="F52" s="103"/>
      <c r="G52" s="104"/>
      <c r="H52" s="105"/>
      <c r="I52" s="106"/>
      <c r="J52" s="107"/>
      <c r="M52" s="101"/>
      <c r="N52" s="102" t="s">
        <v>43</v>
      </c>
      <c r="O52" s="226" t="str">
        <f>blad1!K50</f>
        <v>Viktor Akoral</v>
      </c>
      <c r="P52" s="104"/>
      <c r="Q52" s="103"/>
      <c r="R52" s="104"/>
      <c r="S52" s="105"/>
      <c r="T52" s="106"/>
      <c r="U52" s="107"/>
      <c r="W52" s="101"/>
      <c r="X52" s="102" t="s">
        <v>43</v>
      </c>
      <c r="Y52" s="226" t="str">
        <f>blad1!K56</f>
        <v>Anders Mattsson</v>
      </c>
      <c r="Z52" s="104"/>
      <c r="AA52" s="103"/>
      <c r="AB52" s="104"/>
      <c r="AC52" s="105"/>
      <c r="AD52" s="106"/>
      <c r="AE52" s="107"/>
      <c r="AF52" s="101"/>
      <c r="AG52" s="102" t="s">
        <v>43</v>
      </c>
      <c r="AH52" s="226" t="str">
        <f>blad1!K63</f>
        <v>Rickard Fredriksson</v>
      </c>
      <c r="AI52" s="104"/>
      <c r="AJ52" s="103"/>
      <c r="AK52" s="104"/>
      <c r="AL52" s="105"/>
      <c r="AM52" s="106"/>
      <c r="AN52" s="107"/>
      <c r="AO52" s="101"/>
      <c r="AP52" s="102" t="s">
        <v>43</v>
      </c>
      <c r="AQ52" s="226" t="str">
        <f>blad1!K67</f>
        <v>Jimmy Olsson</v>
      </c>
      <c r="AR52" s="104"/>
      <c r="AS52" s="103"/>
      <c r="AT52" s="104"/>
      <c r="AU52" s="105"/>
      <c r="AV52" s="106"/>
      <c r="AW52" s="107"/>
      <c r="AX52" s="101"/>
      <c r="AY52" s="102" t="s">
        <v>43</v>
      </c>
      <c r="AZ52" s="226" t="str">
        <f>blad1!K79</f>
        <v>Fredrik Bergqvist</v>
      </c>
      <c r="BA52" s="104"/>
      <c r="BB52" s="103"/>
      <c r="BC52" s="104"/>
      <c r="BD52" s="105"/>
      <c r="BE52" s="106"/>
      <c r="BF52" s="107"/>
      <c r="BG52" s="101"/>
      <c r="BH52" s="102" t="s">
        <v>43</v>
      </c>
      <c r="BI52" s="226"/>
      <c r="BJ52" s="104"/>
      <c r="BK52" s="103"/>
      <c r="BL52" s="104"/>
      <c r="BM52" s="105"/>
      <c r="BN52" s="106"/>
      <c r="BO52" s="107"/>
    </row>
    <row r="53" spans="2:67" ht="19.5" customHeight="1">
      <c r="B53" s="101"/>
      <c r="C53" s="108" t="s">
        <v>44</v>
      </c>
      <c r="D53" s="225" t="str">
        <f>blad1!L46</f>
        <v>TK Trossö</v>
      </c>
      <c r="E53" s="11"/>
      <c r="F53" s="109"/>
      <c r="G53" s="108" t="s">
        <v>45</v>
      </c>
      <c r="H53" s="225">
        <f>blad1!J46</f>
        <v>890707</v>
      </c>
      <c r="I53" s="106"/>
      <c r="J53" s="107"/>
      <c r="M53" s="101"/>
      <c r="N53" s="108" t="s">
        <v>44</v>
      </c>
      <c r="O53" s="225" t="str">
        <f>blad1!L50</f>
        <v>Lunds TK</v>
      </c>
      <c r="P53" s="11"/>
      <c r="Q53" s="109"/>
      <c r="R53" s="108" t="s">
        <v>45</v>
      </c>
      <c r="S53" s="225">
        <f>blad1!J50</f>
        <v>860306</v>
      </c>
      <c r="T53" s="106"/>
      <c r="U53" s="107"/>
      <c r="W53" s="101"/>
      <c r="X53" s="108" t="s">
        <v>44</v>
      </c>
      <c r="Y53" s="225" t="str">
        <f>blad1!L56</f>
        <v>Ystad KK</v>
      </c>
      <c r="Z53" s="11"/>
      <c r="AA53" s="109"/>
      <c r="AB53" s="108" t="s">
        <v>45</v>
      </c>
      <c r="AC53" s="225">
        <f>blad1!J56</f>
        <v>500124</v>
      </c>
      <c r="AD53" s="106"/>
      <c r="AE53" s="107"/>
      <c r="AF53" s="101"/>
      <c r="AG53" s="108" t="s">
        <v>44</v>
      </c>
      <c r="AH53" s="225" t="str">
        <f>blad1!L63</f>
        <v>Malmö AK</v>
      </c>
      <c r="AI53" s="11"/>
      <c r="AJ53" s="109"/>
      <c r="AK53" s="108" t="s">
        <v>45</v>
      </c>
      <c r="AL53" s="225">
        <f>blad1!J63</f>
        <v>710318</v>
      </c>
      <c r="AM53" s="106"/>
      <c r="AN53" s="107"/>
      <c r="AO53" s="101"/>
      <c r="AP53" s="108" t="s">
        <v>44</v>
      </c>
      <c r="AQ53" s="225" t="str">
        <f>blad1!L67</f>
        <v>Ramdala IF</v>
      </c>
      <c r="AR53" s="11"/>
      <c r="AS53" s="109"/>
      <c r="AT53" s="108" t="s">
        <v>45</v>
      </c>
      <c r="AU53" s="225">
        <f>blad1!J67</f>
        <v>640618</v>
      </c>
      <c r="AV53" s="106"/>
      <c r="AW53" s="107"/>
      <c r="AX53" s="101"/>
      <c r="AY53" s="108" t="s">
        <v>44</v>
      </c>
      <c r="AZ53" s="225" t="str">
        <f>blad1!L79</f>
        <v>Ystad KK</v>
      </c>
      <c r="BA53" s="11"/>
      <c r="BB53" s="109"/>
      <c r="BC53" s="108" t="s">
        <v>45</v>
      </c>
      <c r="BD53" s="225">
        <f>blad1!J79</f>
        <v>791108</v>
      </c>
      <c r="BE53" s="106"/>
      <c r="BF53" s="107"/>
      <c r="BG53" s="101"/>
      <c r="BH53" s="108" t="s">
        <v>44</v>
      </c>
      <c r="BI53" s="225"/>
      <c r="BJ53" s="11"/>
      <c r="BK53" s="109"/>
      <c r="BL53" s="108" t="s">
        <v>45</v>
      </c>
      <c r="BM53" s="225"/>
      <c r="BN53" s="106"/>
      <c r="BO53" s="107"/>
    </row>
    <row r="54" spans="2:67" ht="19.5" customHeight="1">
      <c r="B54" s="101"/>
      <c r="C54" s="102" t="s">
        <v>46</v>
      </c>
      <c r="D54" s="227"/>
      <c r="E54" s="102" t="s">
        <v>47</v>
      </c>
      <c r="F54" s="106"/>
      <c r="G54" s="102" t="s">
        <v>48</v>
      </c>
      <c r="H54" s="133"/>
      <c r="I54" s="106"/>
      <c r="J54" s="107"/>
      <c r="M54" s="101"/>
      <c r="N54" s="102" t="s">
        <v>46</v>
      </c>
      <c r="O54" s="227"/>
      <c r="P54" s="102" t="s">
        <v>47</v>
      </c>
      <c r="Q54" s="106"/>
      <c r="R54" s="102" t="s">
        <v>48</v>
      </c>
      <c r="S54" s="133"/>
      <c r="T54" s="106"/>
      <c r="U54" s="107"/>
      <c r="W54" s="101"/>
      <c r="X54" s="102" t="s">
        <v>46</v>
      </c>
      <c r="Y54" s="227"/>
      <c r="Z54" s="102" t="s">
        <v>47</v>
      </c>
      <c r="AA54" s="106"/>
      <c r="AB54" s="102" t="s">
        <v>48</v>
      </c>
      <c r="AC54" s="133"/>
      <c r="AD54" s="106"/>
      <c r="AE54" s="107"/>
      <c r="AF54" s="101"/>
      <c r="AG54" s="102" t="s">
        <v>46</v>
      </c>
      <c r="AH54" s="227"/>
      <c r="AI54" s="102" t="s">
        <v>47</v>
      </c>
      <c r="AJ54" s="106"/>
      <c r="AK54" s="102" t="s">
        <v>48</v>
      </c>
      <c r="AL54" s="133"/>
      <c r="AM54" s="106"/>
      <c r="AN54" s="107"/>
      <c r="AO54" s="101"/>
      <c r="AP54" s="102" t="s">
        <v>46</v>
      </c>
      <c r="AQ54" s="227"/>
      <c r="AR54" s="102" t="s">
        <v>47</v>
      </c>
      <c r="AS54" s="106"/>
      <c r="AT54" s="102" t="s">
        <v>48</v>
      </c>
      <c r="AU54" s="133"/>
      <c r="AV54" s="106"/>
      <c r="AW54" s="107"/>
      <c r="AX54" s="101"/>
      <c r="AY54" s="102" t="s">
        <v>46</v>
      </c>
      <c r="AZ54" s="227"/>
      <c r="BA54" s="102" t="s">
        <v>47</v>
      </c>
      <c r="BB54" s="106"/>
      <c r="BC54" s="102" t="s">
        <v>48</v>
      </c>
      <c r="BD54" s="133"/>
      <c r="BE54" s="106"/>
      <c r="BF54" s="107"/>
      <c r="BG54" s="101"/>
      <c r="BH54" s="102" t="s">
        <v>46</v>
      </c>
      <c r="BI54" s="228"/>
      <c r="BJ54" s="102" t="s">
        <v>47</v>
      </c>
      <c r="BK54" s="106"/>
      <c r="BL54" s="102" t="s">
        <v>48</v>
      </c>
      <c r="BM54" s="133"/>
      <c r="BN54" s="106"/>
      <c r="BO54" s="107"/>
    </row>
    <row r="55" spans="2:67" ht="13.5" customHeight="1">
      <c r="B55" s="101"/>
      <c r="C55" s="36"/>
      <c r="D55" s="36"/>
      <c r="E55" s="36"/>
      <c r="F55" s="36"/>
      <c r="G55" s="36"/>
      <c r="H55" s="36"/>
      <c r="I55" s="36"/>
      <c r="J55" s="107"/>
      <c r="M55" s="101"/>
      <c r="N55" s="36"/>
      <c r="O55" s="36"/>
      <c r="P55" s="36"/>
      <c r="Q55" s="36"/>
      <c r="R55" s="36"/>
      <c r="S55" s="36"/>
      <c r="T55" s="36"/>
      <c r="U55" s="107"/>
      <c r="W55" s="101"/>
      <c r="X55" s="36"/>
      <c r="Y55" s="36"/>
      <c r="Z55" s="36"/>
      <c r="AA55" s="36"/>
      <c r="AB55" s="36"/>
      <c r="AC55" s="36"/>
      <c r="AD55" s="36"/>
      <c r="AE55" s="107"/>
      <c r="AF55" s="101"/>
      <c r="AG55" s="36"/>
      <c r="AH55" s="36"/>
      <c r="AI55" s="36"/>
      <c r="AJ55" s="36"/>
      <c r="AK55" s="36"/>
      <c r="AL55" s="36"/>
      <c r="AM55" s="36"/>
      <c r="AN55" s="107"/>
      <c r="AO55" s="101"/>
      <c r="AP55" s="36"/>
      <c r="AQ55" s="36"/>
      <c r="AR55" s="36"/>
      <c r="AS55" s="36"/>
      <c r="AT55" s="36"/>
      <c r="AU55" s="36"/>
      <c r="AV55" s="36"/>
      <c r="AW55" s="107"/>
      <c r="AX55" s="101"/>
      <c r="AY55" s="36"/>
      <c r="AZ55" s="36"/>
      <c r="BA55" s="36"/>
      <c r="BB55" s="36"/>
      <c r="BC55" s="36"/>
      <c r="BD55" s="36"/>
      <c r="BE55" s="36"/>
      <c r="BF55" s="107"/>
      <c r="BG55" s="101"/>
      <c r="BH55" s="36"/>
      <c r="BI55" s="36"/>
      <c r="BJ55" s="36"/>
      <c r="BK55" s="36"/>
      <c r="BL55" s="36"/>
      <c r="BM55" s="36"/>
      <c r="BN55" s="36"/>
      <c r="BO55" s="107"/>
    </row>
    <row r="56" spans="2:67" ht="19.5" customHeight="1">
      <c r="B56" s="101"/>
      <c r="C56" s="36"/>
      <c r="D56" s="110" t="s">
        <v>49</v>
      </c>
      <c r="E56" s="92">
        <v>1</v>
      </c>
      <c r="F56" s="92">
        <v>2</v>
      </c>
      <c r="G56" s="92">
        <v>3</v>
      </c>
      <c r="H56" s="92" t="s">
        <v>50</v>
      </c>
      <c r="I56" s="92">
        <v>4</v>
      </c>
      <c r="J56" s="107"/>
      <c r="M56" s="101"/>
      <c r="N56" s="36"/>
      <c r="O56" s="110" t="s">
        <v>49</v>
      </c>
      <c r="P56" s="92">
        <v>1</v>
      </c>
      <c r="Q56" s="92">
        <v>2</v>
      </c>
      <c r="R56" s="92">
        <v>3</v>
      </c>
      <c r="S56" s="92" t="s">
        <v>50</v>
      </c>
      <c r="T56" s="92">
        <v>4</v>
      </c>
      <c r="U56" s="107"/>
      <c r="W56" s="101"/>
      <c r="X56" s="36"/>
      <c r="Y56" s="110" t="s">
        <v>49</v>
      </c>
      <c r="Z56" s="92">
        <v>1</v>
      </c>
      <c r="AA56" s="92">
        <v>2</v>
      </c>
      <c r="AB56" s="92">
        <v>3</v>
      </c>
      <c r="AC56" s="92" t="s">
        <v>50</v>
      </c>
      <c r="AD56" s="92">
        <v>4</v>
      </c>
      <c r="AE56" s="107"/>
      <c r="AF56" s="101"/>
      <c r="AG56" s="36"/>
      <c r="AH56" s="110" t="s">
        <v>49</v>
      </c>
      <c r="AI56" s="92">
        <v>1</v>
      </c>
      <c r="AJ56" s="92">
        <v>2</v>
      </c>
      <c r="AK56" s="92">
        <v>3</v>
      </c>
      <c r="AL56" s="92" t="s">
        <v>50</v>
      </c>
      <c r="AM56" s="92">
        <v>4</v>
      </c>
      <c r="AN56" s="107"/>
      <c r="AO56" s="101"/>
      <c r="AP56" s="36"/>
      <c r="AQ56" s="110" t="s">
        <v>49</v>
      </c>
      <c r="AR56" s="92">
        <v>1</v>
      </c>
      <c r="AS56" s="92">
        <v>2</v>
      </c>
      <c r="AT56" s="92">
        <v>3</v>
      </c>
      <c r="AU56" s="92" t="s">
        <v>50</v>
      </c>
      <c r="AV56" s="92">
        <v>4</v>
      </c>
      <c r="AW56" s="107"/>
      <c r="AX56" s="101"/>
      <c r="AY56" s="36"/>
      <c r="AZ56" s="110" t="s">
        <v>49</v>
      </c>
      <c r="BA56" s="92">
        <v>1</v>
      </c>
      <c r="BB56" s="92">
        <v>2</v>
      </c>
      <c r="BC56" s="92">
        <v>3</v>
      </c>
      <c r="BD56" s="92" t="s">
        <v>50</v>
      </c>
      <c r="BE56" s="92">
        <v>4</v>
      </c>
      <c r="BF56" s="107"/>
      <c r="BG56" s="101"/>
      <c r="BH56" s="36"/>
      <c r="BI56" s="110" t="s">
        <v>49</v>
      </c>
      <c r="BJ56" s="92">
        <v>1</v>
      </c>
      <c r="BK56" s="92">
        <v>2</v>
      </c>
      <c r="BL56" s="92">
        <v>3</v>
      </c>
      <c r="BM56" s="92" t="s">
        <v>50</v>
      </c>
      <c r="BN56" s="92">
        <v>4</v>
      </c>
      <c r="BO56" s="107"/>
    </row>
    <row r="57" spans="2:67" ht="19.5" customHeight="1">
      <c r="B57" s="101"/>
      <c r="C57" s="102" t="s">
        <v>51</v>
      </c>
      <c r="D57" s="106"/>
      <c r="E57" s="110"/>
      <c r="F57" s="110"/>
      <c r="G57" s="110"/>
      <c r="H57" s="92"/>
      <c r="I57" s="110"/>
      <c r="J57" s="107"/>
      <c r="M57" s="101"/>
      <c r="N57" s="102" t="s">
        <v>51</v>
      </c>
      <c r="O57" s="106"/>
      <c r="P57" s="110"/>
      <c r="Q57" s="110"/>
      <c r="R57" s="110"/>
      <c r="S57" s="92"/>
      <c r="T57" s="110"/>
      <c r="U57" s="107"/>
      <c r="W57" s="101"/>
      <c r="X57" s="102" t="s">
        <v>51</v>
      </c>
      <c r="Y57" s="106"/>
      <c r="Z57" s="110"/>
      <c r="AA57" s="110"/>
      <c r="AB57" s="110"/>
      <c r="AC57" s="92"/>
      <c r="AD57" s="110"/>
      <c r="AE57" s="107"/>
      <c r="AF57" s="101"/>
      <c r="AG57" s="102" t="s">
        <v>51</v>
      </c>
      <c r="AH57" s="106"/>
      <c r="AI57" s="110"/>
      <c r="AJ57" s="110"/>
      <c r="AK57" s="110"/>
      <c r="AL57" s="92"/>
      <c r="AM57" s="110"/>
      <c r="AN57" s="107"/>
      <c r="AO57" s="101"/>
      <c r="AP57" s="102" t="s">
        <v>51</v>
      </c>
      <c r="AQ57" s="106"/>
      <c r="AR57" s="110"/>
      <c r="AS57" s="110"/>
      <c r="AT57" s="110"/>
      <c r="AU57" s="92"/>
      <c r="AV57" s="110"/>
      <c r="AW57" s="107"/>
      <c r="AX57" s="101"/>
      <c r="AY57" s="102" t="s">
        <v>51</v>
      </c>
      <c r="AZ57" s="106"/>
      <c r="BA57" s="110"/>
      <c r="BB57" s="110"/>
      <c r="BC57" s="110"/>
      <c r="BD57" s="92"/>
      <c r="BE57" s="110"/>
      <c r="BF57" s="107"/>
      <c r="BG57" s="101"/>
      <c r="BH57" s="102" t="s">
        <v>51</v>
      </c>
      <c r="BI57" s="106"/>
      <c r="BJ57" s="110"/>
      <c r="BK57" s="110"/>
      <c r="BL57" s="110"/>
      <c r="BM57" s="92"/>
      <c r="BN57" s="110"/>
      <c r="BO57" s="107"/>
    </row>
    <row r="58" spans="2:67" ht="19.5" customHeight="1">
      <c r="B58" s="101"/>
      <c r="C58" s="102" t="s">
        <v>52</v>
      </c>
      <c r="D58" s="106"/>
      <c r="E58" s="110"/>
      <c r="F58" s="110"/>
      <c r="G58" s="110"/>
      <c r="H58" s="110"/>
      <c r="I58" s="110"/>
      <c r="J58" s="107"/>
      <c r="M58" s="101"/>
      <c r="N58" s="102" t="s">
        <v>52</v>
      </c>
      <c r="O58" s="106"/>
      <c r="P58" s="110"/>
      <c r="Q58" s="110"/>
      <c r="R58" s="110"/>
      <c r="S58" s="110"/>
      <c r="T58" s="110"/>
      <c r="U58" s="107"/>
      <c r="W58" s="101"/>
      <c r="X58" s="102" t="s">
        <v>52</v>
      </c>
      <c r="Y58" s="106"/>
      <c r="Z58" s="110"/>
      <c r="AA58" s="110"/>
      <c r="AB58" s="110"/>
      <c r="AC58" s="110"/>
      <c r="AD58" s="110"/>
      <c r="AE58" s="107"/>
      <c r="AF58" s="101"/>
      <c r="AG58" s="102" t="s">
        <v>52</v>
      </c>
      <c r="AH58" s="106"/>
      <c r="AI58" s="110"/>
      <c r="AJ58" s="110"/>
      <c r="AK58" s="110"/>
      <c r="AL58" s="110"/>
      <c r="AM58" s="110"/>
      <c r="AN58" s="107"/>
      <c r="AO58" s="101"/>
      <c r="AP58" s="102" t="s">
        <v>52</v>
      </c>
      <c r="AQ58" s="106"/>
      <c r="AR58" s="110"/>
      <c r="AS58" s="110"/>
      <c r="AT58" s="110"/>
      <c r="AU58" s="110"/>
      <c r="AV58" s="110"/>
      <c r="AW58" s="107"/>
      <c r="AX58" s="101"/>
      <c r="AY58" s="102" t="s">
        <v>52</v>
      </c>
      <c r="AZ58" s="106"/>
      <c r="BA58" s="110"/>
      <c r="BB58" s="110"/>
      <c r="BC58" s="110"/>
      <c r="BD58" s="110"/>
      <c r="BE58" s="110"/>
      <c r="BF58" s="107"/>
      <c r="BG58" s="101"/>
      <c r="BH58" s="102" t="s">
        <v>52</v>
      </c>
      <c r="BI58" s="106"/>
      <c r="BJ58" s="110"/>
      <c r="BK58" s="110"/>
      <c r="BL58" s="110"/>
      <c r="BM58" s="110"/>
      <c r="BN58" s="110"/>
      <c r="BO58" s="107"/>
    </row>
    <row r="59" spans="2:67" ht="19.5" customHeight="1">
      <c r="B59" s="101"/>
      <c r="C59" s="102" t="s">
        <v>53</v>
      </c>
      <c r="D59" s="106"/>
      <c r="E59" s="110"/>
      <c r="F59" s="110"/>
      <c r="G59" s="110"/>
      <c r="H59" s="110"/>
      <c r="I59" s="110"/>
      <c r="J59" s="107"/>
      <c r="M59" s="101"/>
      <c r="N59" s="102" t="s">
        <v>53</v>
      </c>
      <c r="O59" s="106"/>
      <c r="P59" s="110"/>
      <c r="Q59" s="110"/>
      <c r="R59" s="110"/>
      <c r="S59" s="110"/>
      <c r="T59" s="110"/>
      <c r="U59" s="107"/>
      <c r="W59" s="101"/>
      <c r="X59" s="102" t="s">
        <v>53</v>
      </c>
      <c r="Y59" s="106"/>
      <c r="Z59" s="110"/>
      <c r="AA59" s="110"/>
      <c r="AB59" s="110"/>
      <c r="AC59" s="110"/>
      <c r="AD59" s="110"/>
      <c r="AE59" s="107"/>
      <c r="AF59" s="101"/>
      <c r="AG59" s="102" t="s">
        <v>53</v>
      </c>
      <c r="AH59" s="106"/>
      <c r="AI59" s="110"/>
      <c r="AJ59" s="110"/>
      <c r="AK59" s="110"/>
      <c r="AL59" s="110"/>
      <c r="AM59" s="110"/>
      <c r="AN59" s="107"/>
      <c r="AO59" s="101"/>
      <c r="AP59" s="102" t="s">
        <v>53</v>
      </c>
      <c r="AQ59" s="106"/>
      <c r="AR59" s="110"/>
      <c r="AS59" s="110"/>
      <c r="AT59" s="110"/>
      <c r="AU59" s="110"/>
      <c r="AV59" s="110"/>
      <c r="AW59" s="107"/>
      <c r="AX59" s="101"/>
      <c r="AY59" s="102" t="s">
        <v>53</v>
      </c>
      <c r="AZ59" s="106"/>
      <c r="BA59" s="110"/>
      <c r="BB59" s="110"/>
      <c r="BC59" s="110"/>
      <c r="BD59" s="110"/>
      <c r="BE59" s="110"/>
      <c r="BF59" s="107"/>
      <c r="BG59" s="101"/>
      <c r="BH59" s="102" t="s">
        <v>53</v>
      </c>
      <c r="BI59" s="106"/>
      <c r="BJ59" s="110"/>
      <c r="BK59" s="110"/>
      <c r="BL59" s="110"/>
      <c r="BM59" s="110"/>
      <c r="BN59" s="110"/>
      <c r="BO59" s="107"/>
    </row>
    <row r="60" spans="2:67" ht="19.5" customHeight="1">
      <c r="B60" s="101"/>
      <c r="C60" s="36"/>
      <c r="D60" s="36"/>
      <c r="E60" s="36"/>
      <c r="F60" s="36"/>
      <c r="G60" s="110" t="s">
        <v>54</v>
      </c>
      <c r="H60" s="110"/>
      <c r="I60" s="36"/>
      <c r="J60" s="107"/>
      <c r="M60" s="101"/>
      <c r="N60" s="36"/>
      <c r="O60" s="36"/>
      <c r="P60" s="36"/>
      <c r="Q60" s="36"/>
      <c r="R60" s="110" t="s">
        <v>54</v>
      </c>
      <c r="S60" s="110"/>
      <c r="T60" s="36"/>
      <c r="U60" s="107"/>
      <c r="W60" s="101"/>
      <c r="X60" s="36"/>
      <c r="Y60" s="36"/>
      <c r="Z60" s="36"/>
      <c r="AA60" s="36"/>
      <c r="AB60" s="110" t="s">
        <v>54</v>
      </c>
      <c r="AC60" s="110"/>
      <c r="AD60" s="36"/>
      <c r="AE60" s="107"/>
      <c r="AF60" s="101"/>
      <c r="AG60" s="36"/>
      <c r="AH60" s="36"/>
      <c r="AI60" s="36"/>
      <c r="AJ60" s="36"/>
      <c r="AK60" s="110" t="s">
        <v>54</v>
      </c>
      <c r="AL60" s="110"/>
      <c r="AM60" s="36"/>
      <c r="AN60" s="107"/>
      <c r="AO60" s="101"/>
      <c r="AP60" s="36"/>
      <c r="AQ60" s="36"/>
      <c r="AR60" s="36"/>
      <c r="AS60" s="36"/>
      <c r="AT60" s="110" t="s">
        <v>54</v>
      </c>
      <c r="AU60" s="110"/>
      <c r="AV60" s="36"/>
      <c r="AW60" s="107"/>
      <c r="AX60" s="101"/>
      <c r="AY60" s="36"/>
      <c r="AZ60" s="36"/>
      <c r="BA60" s="36"/>
      <c r="BB60" s="36"/>
      <c r="BC60" s="110" t="s">
        <v>54</v>
      </c>
      <c r="BD60" s="110"/>
      <c r="BE60" s="36"/>
      <c r="BF60" s="107"/>
      <c r="BG60" s="101"/>
      <c r="BH60" s="36"/>
      <c r="BI60" s="36"/>
      <c r="BJ60" s="36"/>
      <c r="BK60" s="36"/>
      <c r="BL60" s="110" t="s">
        <v>54</v>
      </c>
      <c r="BM60" s="110"/>
      <c r="BN60" s="36"/>
      <c r="BO60" s="107"/>
    </row>
    <row r="61" spans="2:67" ht="19.5" customHeight="1">
      <c r="B61" s="101"/>
      <c r="C61" s="36"/>
      <c r="D61" s="36"/>
      <c r="E61" s="36"/>
      <c r="F61" s="36"/>
      <c r="G61" s="110" t="s">
        <v>55</v>
      </c>
      <c r="H61" s="110"/>
      <c r="I61" s="36"/>
      <c r="J61" s="107"/>
      <c r="M61" s="101"/>
      <c r="N61" s="36"/>
      <c r="O61" s="36"/>
      <c r="P61" s="36"/>
      <c r="Q61" s="36"/>
      <c r="R61" s="110" t="s">
        <v>55</v>
      </c>
      <c r="S61" s="110"/>
      <c r="T61" s="36"/>
      <c r="U61" s="107"/>
      <c r="W61" s="101"/>
      <c r="X61" s="36"/>
      <c r="Y61" s="36"/>
      <c r="Z61" s="36"/>
      <c r="AA61" s="36"/>
      <c r="AB61" s="110" t="s">
        <v>55</v>
      </c>
      <c r="AC61" s="110"/>
      <c r="AD61" s="36"/>
      <c r="AE61" s="107"/>
      <c r="AF61" s="101"/>
      <c r="AG61" s="36"/>
      <c r="AH61" s="36"/>
      <c r="AI61" s="36"/>
      <c r="AJ61" s="36"/>
      <c r="AK61" s="110" t="s">
        <v>55</v>
      </c>
      <c r="AL61" s="110"/>
      <c r="AM61" s="36"/>
      <c r="AN61" s="107"/>
      <c r="AO61" s="101"/>
      <c r="AP61" s="36"/>
      <c r="AQ61" s="36"/>
      <c r="AR61" s="36"/>
      <c r="AS61" s="36"/>
      <c r="AT61" s="110" t="s">
        <v>55</v>
      </c>
      <c r="AU61" s="110"/>
      <c r="AV61" s="36"/>
      <c r="AW61" s="107"/>
      <c r="AX61" s="101"/>
      <c r="AY61" s="36"/>
      <c r="AZ61" s="36"/>
      <c r="BA61" s="36"/>
      <c r="BB61" s="36"/>
      <c r="BC61" s="110" t="s">
        <v>55</v>
      </c>
      <c r="BD61" s="110"/>
      <c r="BE61" s="36"/>
      <c r="BF61" s="107"/>
      <c r="BG61" s="101"/>
      <c r="BH61" s="36"/>
      <c r="BI61" s="36"/>
      <c r="BJ61" s="36"/>
      <c r="BK61" s="36"/>
      <c r="BL61" s="110" t="s">
        <v>55</v>
      </c>
      <c r="BM61" s="110"/>
      <c r="BN61" s="36"/>
      <c r="BO61" s="107"/>
    </row>
    <row r="62" spans="2:67" ht="4.5" customHeight="1">
      <c r="B62" s="108"/>
      <c r="C62" s="11"/>
      <c r="D62" s="11"/>
      <c r="E62" s="11"/>
      <c r="F62" s="11"/>
      <c r="G62" s="11"/>
      <c r="H62" s="11"/>
      <c r="I62" s="11"/>
      <c r="J62" s="109"/>
      <c r="M62" s="108"/>
      <c r="N62" s="11"/>
      <c r="O62" s="11"/>
      <c r="P62" s="11"/>
      <c r="Q62" s="11"/>
      <c r="R62" s="11"/>
      <c r="S62" s="11"/>
      <c r="T62" s="11"/>
      <c r="U62" s="109"/>
      <c r="W62" s="108"/>
      <c r="X62" s="11"/>
      <c r="Y62" s="11"/>
      <c r="Z62" s="11"/>
      <c r="AA62" s="11"/>
      <c r="AB62" s="11"/>
      <c r="AC62" s="11"/>
      <c r="AD62" s="11"/>
      <c r="AE62" s="109"/>
      <c r="AF62" s="108"/>
      <c r="AG62" s="11"/>
      <c r="AH62" s="11"/>
      <c r="AI62" s="11"/>
      <c r="AJ62" s="11"/>
      <c r="AK62" s="11"/>
      <c r="AL62" s="11"/>
      <c r="AM62" s="11"/>
      <c r="AN62" s="109"/>
      <c r="AO62" s="108"/>
      <c r="AP62" s="11"/>
      <c r="AQ62" s="11"/>
      <c r="AR62" s="11"/>
      <c r="AS62" s="11"/>
      <c r="AT62" s="11"/>
      <c r="AU62" s="11"/>
      <c r="AV62" s="11"/>
      <c r="AW62" s="109"/>
      <c r="AX62" s="108"/>
      <c r="AY62" s="11"/>
      <c r="AZ62" s="11"/>
      <c r="BA62" s="11"/>
      <c r="BB62" s="11"/>
      <c r="BC62" s="11"/>
      <c r="BD62" s="11"/>
      <c r="BE62" s="11"/>
      <c r="BF62" s="109"/>
      <c r="BG62" s="108"/>
      <c r="BH62" s="11"/>
      <c r="BI62" s="11"/>
      <c r="BJ62" s="11"/>
      <c r="BK62" s="11"/>
      <c r="BL62" s="11"/>
      <c r="BM62" s="11"/>
      <c r="BN62" s="11"/>
      <c r="BO62" s="109"/>
    </row>
    <row r="63" spans="2:67" ht="6" customHeight="1">
      <c r="B63" s="98"/>
      <c r="C63" s="99"/>
      <c r="D63" s="99"/>
      <c r="E63" s="99"/>
      <c r="F63" s="99"/>
      <c r="G63" s="99"/>
      <c r="H63" s="99"/>
      <c r="I63" s="99"/>
      <c r="J63" s="100"/>
      <c r="M63" s="98"/>
      <c r="N63" s="99"/>
      <c r="O63" s="99"/>
      <c r="P63" s="99"/>
      <c r="Q63" s="99"/>
      <c r="R63" s="99"/>
      <c r="S63" s="99"/>
      <c r="T63" s="99"/>
      <c r="U63" s="100"/>
      <c r="W63" s="98"/>
      <c r="X63" s="99"/>
      <c r="Y63" s="99"/>
      <c r="Z63" s="99"/>
      <c r="AA63" s="99"/>
      <c r="AB63" s="99"/>
      <c r="AC63" s="99"/>
      <c r="AD63" s="99"/>
      <c r="AE63" s="100"/>
      <c r="AF63" s="98"/>
      <c r="AG63" s="99"/>
      <c r="AH63" s="99"/>
      <c r="AI63" s="99"/>
      <c r="AJ63" s="99"/>
      <c r="AK63" s="99"/>
      <c r="AL63" s="99"/>
      <c r="AM63" s="99"/>
      <c r="AN63" s="100"/>
      <c r="AO63" s="98"/>
      <c r="AP63" s="99"/>
      <c r="AQ63" s="99"/>
      <c r="AR63" s="99"/>
      <c r="AS63" s="99"/>
      <c r="AT63" s="99"/>
      <c r="AU63" s="99"/>
      <c r="AV63" s="99"/>
      <c r="AW63" s="100"/>
      <c r="AX63" s="98"/>
      <c r="AY63" s="99"/>
      <c r="AZ63" s="99"/>
      <c r="BA63" s="99"/>
      <c r="BB63" s="99"/>
      <c r="BC63" s="99"/>
      <c r="BD63" s="99"/>
      <c r="BE63" s="99"/>
      <c r="BF63" s="100"/>
      <c r="BG63" s="98"/>
      <c r="BH63" s="99"/>
      <c r="BI63" s="99"/>
      <c r="BJ63" s="99"/>
      <c r="BK63" s="99"/>
      <c r="BL63" s="99"/>
      <c r="BM63" s="99"/>
      <c r="BN63" s="99"/>
      <c r="BO63" s="100"/>
    </row>
    <row r="64" spans="2:67" ht="19.5" customHeight="1">
      <c r="B64" s="101"/>
      <c r="C64" s="102" t="s">
        <v>43</v>
      </c>
      <c r="D64" s="226" t="str">
        <f>blad1!K47</f>
        <v>Sven-Åke Albertsson</v>
      </c>
      <c r="E64" s="104"/>
      <c r="F64" s="104"/>
      <c r="G64" s="104"/>
      <c r="H64" s="104"/>
      <c r="I64" s="110"/>
      <c r="J64" s="107"/>
      <c r="M64" s="101"/>
      <c r="N64" s="102" t="s">
        <v>43</v>
      </c>
      <c r="O64" s="226" t="str">
        <f>blad1!K51</f>
        <v>Martin Shoabi</v>
      </c>
      <c r="P64" s="104"/>
      <c r="Q64" s="104"/>
      <c r="R64" s="104"/>
      <c r="S64" s="104"/>
      <c r="T64" s="110"/>
      <c r="U64" s="107"/>
      <c r="W64" s="101"/>
      <c r="X64" s="102" t="s">
        <v>43</v>
      </c>
      <c r="Y64" s="226" t="str">
        <f>blad1!K57</f>
        <v>Anton König</v>
      </c>
      <c r="Z64" s="104"/>
      <c r="AA64" s="104"/>
      <c r="AB64" s="104"/>
      <c r="AC64" s="104"/>
      <c r="AD64" s="110"/>
      <c r="AE64" s="107"/>
      <c r="AF64" s="101"/>
      <c r="AG64" s="102" t="s">
        <v>43</v>
      </c>
      <c r="AH64" s="226" t="str">
        <f>blad1!K64</f>
        <v>Bo Larsson</v>
      </c>
      <c r="AI64" s="104"/>
      <c r="AJ64" s="104"/>
      <c r="AK64" s="104"/>
      <c r="AL64" s="104"/>
      <c r="AM64" s="110"/>
      <c r="AN64" s="107"/>
      <c r="AO64" s="101"/>
      <c r="AP64" s="102" t="s">
        <v>43</v>
      </c>
      <c r="AQ64" s="226" t="str">
        <f>blad1!K74</f>
        <v>Sivert Jörgensen</v>
      </c>
      <c r="AR64" s="104"/>
      <c r="AS64" s="104"/>
      <c r="AT64" s="104"/>
      <c r="AU64" s="104"/>
      <c r="AV64" s="110"/>
      <c r="AW64" s="107"/>
      <c r="AX64" s="101"/>
      <c r="AY64" s="102" t="s">
        <v>43</v>
      </c>
      <c r="AZ64" s="226" t="str">
        <f>blad1!K80</f>
        <v>Johan Larsson</v>
      </c>
      <c r="BA64" s="104"/>
      <c r="BB64" s="104"/>
      <c r="BC64" s="104"/>
      <c r="BD64" s="104"/>
      <c r="BE64" s="110"/>
      <c r="BF64" s="107"/>
      <c r="BG64" s="101"/>
      <c r="BH64" s="102" t="s">
        <v>43</v>
      </c>
      <c r="BI64" s="226"/>
      <c r="BJ64" s="104"/>
      <c r="BK64" s="104"/>
      <c r="BL64" s="104"/>
      <c r="BM64" s="104"/>
      <c r="BN64" s="110"/>
      <c r="BO64" s="107"/>
    </row>
    <row r="65" spans="2:67" ht="19.5" customHeight="1">
      <c r="B65" s="101"/>
      <c r="C65" s="102" t="s">
        <v>44</v>
      </c>
      <c r="D65" s="225" t="str">
        <f>blad1!L47</f>
        <v>TK Trossö</v>
      </c>
      <c r="E65" s="104"/>
      <c r="F65" s="106"/>
      <c r="G65" s="102" t="s">
        <v>45</v>
      </c>
      <c r="H65" s="225">
        <f>blad1!J47</f>
        <v>531124</v>
      </c>
      <c r="I65" s="106"/>
      <c r="J65" s="107"/>
      <c r="M65" s="101"/>
      <c r="N65" s="102" t="s">
        <v>44</v>
      </c>
      <c r="O65" s="225" t="str">
        <f>blad1!L51</f>
        <v>Lunds TK</v>
      </c>
      <c r="P65" s="104"/>
      <c r="Q65" s="106"/>
      <c r="R65" s="102" t="s">
        <v>45</v>
      </c>
      <c r="S65" s="225">
        <f>blad1!J51</f>
        <v>880504</v>
      </c>
      <c r="T65" s="106"/>
      <c r="U65" s="107"/>
      <c r="W65" s="101"/>
      <c r="X65" s="102" t="s">
        <v>44</v>
      </c>
      <c r="Y65" s="225" t="str">
        <f>blad1!L57</f>
        <v>Ramdala IF</v>
      </c>
      <c r="Z65" s="104"/>
      <c r="AA65" s="106"/>
      <c r="AB65" s="102" t="s">
        <v>45</v>
      </c>
      <c r="AC65" s="225">
        <f>blad1!J57</f>
        <v>850307</v>
      </c>
      <c r="AD65" s="106"/>
      <c r="AE65" s="107"/>
      <c r="AF65" s="101"/>
      <c r="AG65" s="102" t="s">
        <v>44</v>
      </c>
      <c r="AH65" s="225" t="str">
        <f>blad1!L64</f>
        <v>Malmö AK</v>
      </c>
      <c r="AI65" s="104"/>
      <c r="AJ65" s="106"/>
      <c r="AK65" s="102" t="s">
        <v>45</v>
      </c>
      <c r="AL65" s="225">
        <f>blad1!J64</f>
        <v>520808</v>
      </c>
      <c r="AM65" s="106"/>
      <c r="AN65" s="107"/>
      <c r="AO65" s="101"/>
      <c r="AP65" s="102" t="s">
        <v>44</v>
      </c>
      <c r="AQ65" s="225" t="str">
        <f>blad1!L74</f>
        <v>HAK Greppet</v>
      </c>
      <c r="AR65" s="104"/>
      <c r="AS65" s="106"/>
      <c r="AT65" s="102" t="s">
        <v>45</v>
      </c>
      <c r="AU65" s="225">
        <f>blad1!J74</f>
        <v>480505</v>
      </c>
      <c r="AV65" s="106"/>
      <c r="AW65" s="107"/>
      <c r="AX65" s="101"/>
      <c r="AY65" s="102" t="s">
        <v>44</v>
      </c>
      <c r="AZ65" s="225" t="str">
        <f>blad1!L80</f>
        <v>Lunds TK</v>
      </c>
      <c r="BA65" s="104"/>
      <c r="BB65" s="106"/>
      <c r="BC65" s="102" t="s">
        <v>45</v>
      </c>
      <c r="BD65" s="225">
        <f>blad1!J80</f>
        <v>830313</v>
      </c>
      <c r="BE65" s="106"/>
      <c r="BF65" s="107"/>
      <c r="BG65" s="101"/>
      <c r="BH65" s="102" t="s">
        <v>44</v>
      </c>
      <c r="BI65" s="225"/>
      <c r="BJ65" s="104"/>
      <c r="BK65" s="106"/>
      <c r="BL65" s="102" t="s">
        <v>45</v>
      </c>
      <c r="BM65" s="225"/>
      <c r="BN65" s="106"/>
      <c r="BO65" s="107"/>
    </row>
    <row r="66" spans="2:67" ht="19.5" customHeight="1">
      <c r="B66" s="101"/>
      <c r="C66" s="102" t="s">
        <v>46</v>
      </c>
      <c r="D66" s="228"/>
      <c r="E66" s="102" t="s">
        <v>47</v>
      </c>
      <c r="F66" s="106"/>
      <c r="G66" s="102" t="s">
        <v>48</v>
      </c>
      <c r="H66" s="104"/>
      <c r="I66" s="106"/>
      <c r="J66" s="107"/>
      <c r="M66" s="101"/>
      <c r="N66" s="102" t="s">
        <v>46</v>
      </c>
      <c r="O66" s="228"/>
      <c r="P66" s="102" t="s">
        <v>47</v>
      </c>
      <c r="Q66" s="106"/>
      <c r="R66" s="102" t="s">
        <v>48</v>
      </c>
      <c r="S66" s="104"/>
      <c r="T66" s="106"/>
      <c r="U66" s="107"/>
      <c r="W66" s="101"/>
      <c r="X66" s="102" t="s">
        <v>46</v>
      </c>
      <c r="Y66" s="225"/>
      <c r="Z66" s="102" t="s">
        <v>47</v>
      </c>
      <c r="AA66" s="106"/>
      <c r="AB66" s="102" t="s">
        <v>48</v>
      </c>
      <c r="AC66" s="104"/>
      <c r="AD66" s="106"/>
      <c r="AE66" s="107"/>
      <c r="AF66" s="101"/>
      <c r="AG66" s="102" t="s">
        <v>46</v>
      </c>
      <c r="AH66" s="228"/>
      <c r="AI66" s="102" t="s">
        <v>47</v>
      </c>
      <c r="AJ66" s="106"/>
      <c r="AK66" s="102" t="s">
        <v>48</v>
      </c>
      <c r="AL66" s="104"/>
      <c r="AM66" s="106"/>
      <c r="AN66" s="107"/>
      <c r="AO66" s="101"/>
      <c r="AP66" s="102" t="s">
        <v>46</v>
      </c>
      <c r="AQ66" s="228"/>
      <c r="AR66" s="102" t="s">
        <v>47</v>
      </c>
      <c r="AS66" s="106"/>
      <c r="AT66" s="102" t="s">
        <v>48</v>
      </c>
      <c r="AU66" s="104"/>
      <c r="AV66" s="106"/>
      <c r="AW66" s="107"/>
      <c r="AX66" s="101"/>
      <c r="AY66" s="102" t="s">
        <v>46</v>
      </c>
      <c r="AZ66" s="228"/>
      <c r="BA66" s="102" t="s">
        <v>47</v>
      </c>
      <c r="BB66" s="106"/>
      <c r="BC66" s="102" t="s">
        <v>48</v>
      </c>
      <c r="BD66" s="104"/>
      <c r="BE66" s="106"/>
      <c r="BF66" s="107"/>
      <c r="BG66" s="101"/>
      <c r="BH66" s="102" t="s">
        <v>46</v>
      </c>
      <c r="BI66" s="228"/>
      <c r="BJ66" s="102" t="s">
        <v>47</v>
      </c>
      <c r="BK66" s="106"/>
      <c r="BL66" s="102" t="s">
        <v>48</v>
      </c>
      <c r="BM66" s="104"/>
      <c r="BN66" s="106"/>
      <c r="BO66" s="107"/>
    </row>
    <row r="67" spans="2:67" ht="13.5" customHeight="1">
      <c r="B67" s="101"/>
      <c r="C67" s="36"/>
      <c r="D67" s="36"/>
      <c r="E67" s="36"/>
      <c r="F67" s="36"/>
      <c r="G67" s="36"/>
      <c r="H67" s="36"/>
      <c r="I67" s="36"/>
      <c r="J67" s="107"/>
      <c r="M67" s="101"/>
      <c r="N67" s="36"/>
      <c r="O67" s="36"/>
      <c r="P67" s="36"/>
      <c r="Q67" s="36"/>
      <c r="R67" s="36"/>
      <c r="S67" s="36"/>
      <c r="T67" s="36"/>
      <c r="U67" s="107"/>
      <c r="W67" s="101"/>
      <c r="X67" s="36"/>
      <c r="Y67" s="36"/>
      <c r="Z67" s="36"/>
      <c r="AA67" s="36"/>
      <c r="AB67" s="36"/>
      <c r="AC67" s="36"/>
      <c r="AD67" s="36"/>
      <c r="AE67" s="107"/>
      <c r="AF67" s="101"/>
      <c r="AG67" s="36"/>
      <c r="AH67" s="36"/>
      <c r="AI67" s="36"/>
      <c r="AJ67" s="36"/>
      <c r="AK67" s="36"/>
      <c r="AL67" s="36"/>
      <c r="AM67" s="36"/>
      <c r="AN67" s="107"/>
      <c r="AO67" s="101"/>
      <c r="AP67" s="36"/>
      <c r="AQ67" s="36"/>
      <c r="AR67" s="36"/>
      <c r="AS67" s="36"/>
      <c r="AT67" s="36"/>
      <c r="AU67" s="36"/>
      <c r="AV67" s="36"/>
      <c r="AW67" s="107"/>
      <c r="AX67" s="101"/>
      <c r="AY67" s="36"/>
      <c r="AZ67" s="36"/>
      <c r="BA67" s="36"/>
      <c r="BB67" s="36"/>
      <c r="BC67" s="36"/>
      <c r="BD67" s="36"/>
      <c r="BE67" s="36"/>
      <c r="BF67" s="107"/>
      <c r="BG67" s="101"/>
      <c r="BH67" s="36"/>
      <c r="BI67" s="36"/>
      <c r="BJ67" s="36"/>
      <c r="BK67" s="36"/>
      <c r="BL67" s="36"/>
      <c r="BM67" s="36"/>
      <c r="BN67" s="36"/>
      <c r="BO67" s="107"/>
    </row>
    <row r="68" spans="2:67" ht="19.5" customHeight="1">
      <c r="B68" s="101"/>
      <c r="C68" s="36"/>
      <c r="D68" s="110" t="s">
        <v>49</v>
      </c>
      <c r="E68" s="92">
        <v>1</v>
      </c>
      <c r="F68" s="92">
        <v>2</v>
      </c>
      <c r="G68" s="92">
        <v>3</v>
      </c>
      <c r="H68" s="92" t="s">
        <v>50</v>
      </c>
      <c r="I68" s="92">
        <v>4</v>
      </c>
      <c r="J68" s="107"/>
      <c r="M68" s="101"/>
      <c r="N68" s="36"/>
      <c r="O68" s="110" t="s">
        <v>49</v>
      </c>
      <c r="P68" s="92">
        <v>1</v>
      </c>
      <c r="Q68" s="92">
        <v>2</v>
      </c>
      <c r="R68" s="92">
        <v>3</v>
      </c>
      <c r="S68" s="92" t="s">
        <v>50</v>
      </c>
      <c r="T68" s="92">
        <v>4</v>
      </c>
      <c r="U68" s="107"/>
      <c r="W68" s="101"/>
      <c r="X68" s="36"/>
      <c r="Y68" s="110" t="s">
        <v>49</v>
      </c>
      <c r="Z68" s="92">
        <v>1</v>
      </c>
      <c r="AA68" s="92">
        <v>2</v>
      </c>
      <c r="AB68" s="92">
        <v>3</v>
      </c>
      <c r="AC68" s="92" t="s">
        <v>50</v>
      </c>
      <c r="AD68" s="92">
        <v>4</v>
      </c>
      <c r="AE68" s="107"/>
      <c r="AF68" s="101"/>
      <c r="AG68" s="36"/>
      <c r="AH68" s="110" t="s">
        <v>49</v>
      </c>
      <c r="AI68" s="92">
        <v>1</v>
      </c>
      <c r="AJ68" s="92">
        <v>2</v>
      </c>
      <c r="AK68" s="92">
        <v>3</v>
      </c>
      <c r="AL68" s="92" t="s">
        <v>50</v>
      </c>
      <c r="AM68" s="92">
        <v>4</v>
      </c>
      <c r="AN68" s="107"/>
      <c r="AO68" s="101"/>
      <c r="AP68" s="36"/>
      <c r="AQ68" s="110" t="s">
        <v>49</v>
      </c>
      <c r="AR68" s="92">
        <v>1</v>
      </c>
      <c r="AS68" s="92">
        <v>2</v>
      </c>
      <c r="AT68" s="92">
        <v>3</v>
      </c>
      <c r="AU68" s="92" t="s">
        <v>50</v>
      </c>
      <c r="AV68" s="92">
        <v>4</v>
      </c>
      <c r="AW68" s="107"/>
      <c r="AX68" s="101"/>
      <c r="AY68" s="36"/>
      <c r="AZ68" s="110" t="s">
        <v>49</v>
      </c>
      <c r="BA68" s="92">
        <v>1</v>
      </c>
      <c r="BB68" s="92">
        <v>2</v>
      </c>
      <c r="BC68" s="92">
        <v>3</v>
      </c>
      <c r="BD68" s="92" t="s">
        <v>50</v>
      </c>
      <c r="BE68" s="92">
        <v>4</v>
      </c>
      <c r="BF68" s="107"/>
      <c r="BG68" s="101"/>
      <c r="BH68" s="36"/>
      <c r="BI68" s="110" t="s">
        <v>49</v>
      </c>
      <c r="BJ68" s="92">
        <v>1</v>
      </c>
      <c r="BK68" s="92">
        <v>2</v>
      </c>
      <c r="BL68" s="92">
        <v>3</v>
      </c>
      <c r="BM68" s="92" t="s">
        <v>50</v>
      </c>
      <c r="BN68" s="92">
        <v>4</v>
      </c>
      <c r="BO68" s="107"/>
    </row>
    <row r="69" spans="2:67" ht="19.5" customHeight="1">
      <c r="B69" s="101"/>
      <c r="C69" s="102" t="s">
        <v>51</v>
      </c>
      <c r="D69" s="106"/>
      <c r="E69" s="110"/>
      <c r="F69" s="110"/>
      <c r="G69" s="110"/>
      <c r="H69" s="92"/>
      <c r="I69" s="110"/>
      <c r="J69" s="107"/>
      <c r="M69" s="101"/>
      <c r="N69" s="102" t="s">
        <v>51</v>
      </c>
      <c r="O69" s="106"/>
      <c r="P69" s="110"/>
      <c r="Q69" s="110"/>
      <c r="R69" s="110"/>
      <c r="S69" s="92"/>
      <c r="T69" s="110"/>
      <c r="U69" s="107"/>
      <c r="W69" s="101"/>
      <c r="X69" s="102" t="s">
        <v>51</v>
      </c>
      <c r="Y69" s="106"/>
      <c r="Z69" s="110"/>
      <c r="AA69" s="110"/>
      <c r="AB69" s="110"/>
      <c r="AC69" s="92"/>
      <c r="AD69" s="110"/>
      <c r="AE69" s="107"/>
      <c r="AF69" s="101"/>
      <c r="AG69" s="102" t="s">
        <v>51</v>
      </c>
      <c r="AH69" s="106"/>
      <c r="AI69" s="110"/>
      <c r="AJ69" s="110"/>
      <c r="AK69" s="110"/>
      <c r="AL69" s="92"/>
      <c r="AM69" s="110"/>
      <c r="AN69" s="107"/>
      <c r="AO69" s="101"/>
      <c r="AP69" s="102" t="s">
        <v>51</v>
      </c>
      <c r="AQ69" s="106"/>
      <c r="AR69" s="110"/>
      <c r="AS69" s="110"/>
      <c r="AT69" s="110"/>
      <c r="AU69" s="92"/>
      <c r="AV69" s="110"/>
      <c r="AW69" s="107"/>
      <c r="AX69" s="101"/>
      <c r="AY69" s="102" t="s">
        <v>51</v>
      </c>
      <c r="AZ69" s="106"/>
      <c r="BA69" s="110"/>
      <c r="BB69" s="110"/>
      <c r="BC69" s="110"/>
      <c r="BD69" s="92"/>
      <c r="BE69" s="110"/>
      <c r="BF69" s="107"/>
      <c r="BG69" s="101"/>
      <c r="BH69" s="102" t="s">
        <v>51</v>
      </c>
      <c r="BI69" s="106"/>
      <c r="BJ69" s="110"/>
      <c r="BK69" s="110"/>
      <c r="BL69" s="110"/>
      <c r="BM69" s="92"/>
      <c r="BN69" s="110"/>
      <c r="BO69" s="107"/>
    </row>
    <row r="70" spans="2:67" ht="19.5" customHeight="1">
      <c r="B70" s="101"/>
      <c r="C70" s="102" t="s">
        <v>52</v>
      </c>
      <c r="D70" s="106"/>
      <c r="E70" s="110"/>
      <c r="F70" s="110"/>
      <c r="G70" s="110"/>
      <c r="H70" s="110"/>
      <c r="I70" s="110"/>
      <c r="J70" s="107"/>
      <c r="M70" s="101"/>
      <c r="N70" s="102" t="s">
        <v>52</v>
      </c>
      <c r="O70" s="106"/>
      <c r="P70" s="110"/>
      <c r="Q70" s="110"/>
      <c r="R70" s="110"/>
      <c r="S70" s="110"/>
      <c r="T70" s="110"/>
      <c r="U70" s="107"/>
      <c r="W70" s="101"/>
      <c r="X70" s="102" t="s">
        <v>52</v>
      </c>
      <c r="Y70" s="106"/>
      <c r="Z70" s="110"/>
      <c r="AA70" s="110"/>
      <c r="AB70" s="110"/>
      <c r="AC70" s="110"/>
      <c r="AD70" s="110"/>
      <c r="AE70" s="107"/>
      <c r="AF70" s="101"/>
      <c r="AG70" s="102" t="s">
        <v>52</v>
      </c>
      <c r="AH70" s="106"/>
      <c r="AI70" s="110"/>
      <c r="AJ70" s="110"/>
      <c r="AK70" s="110"/>
      <c r="AL70" s="110"/>
      <c r="AM70" s="110"/>
      <c r="AN70" s="107"/>
      <c r="AO70" s="101"/>
      <c r="AP70" s="102" t="s">
        <v>52</v>
      </c>
      <c r="AQ70" s="106"/>
      <c r="AR70" s="110"/>
      <c r="AS70" s="110"/>
      <c r="AT70" s="110"/>
      <c r="AU70" s="110"/>
      <c r="AV70" s="110"/>
      <c r="AW70" s="107"/>
      <c r="AX70" s="101"/>
      <c r="AY70" s="102" t="s">
        <v>52</v>
      </c>
      <c r="AZ70" s="106"/>
      <c r="BA70" s="110"/>
      <c r="BB70" s="110"/>
      <c r="BC70" s="110"/>
      <c r="BD70" s="110"/>
      <c r="BE70" s="110"/>
      <c r="BF70" s="107"/>
      <c r="BG70" s="101"/>
      <c r="BH70" s="102" t="s">
        <v>52</v>
      </c>
      <c r="BI70" s="106"/>
      <c r="BJ70" s="110"/>
      <c r="BK70" s="110"/>
      <c r="BL70" s="110"/>
      <c r="BM70" s="110"/>
      <c r="BN70" s="110"/>
      <c r="BO70" s="107"/>
    </row>
    <row r="71" spans="2:67" ht="19.5" customHeight="1">
      <c r="B71" s="101"/>
      <c r="C71" s="102" t="s">
        <v>53</v>
      </c>
      <c r="D71" s="106"/>
      <c r="E71" s="110"/>
      <c r="F71" s="110"/>
      <c r="G71" s="110"/>
      <c r="H71" s="110"/>
      <c r="I71" s="110"/>
      <c r="J71" s="107"/>
      <c r="M71" s="101"/>
      <c r="N71" s="102" t="s">
        <v>53</v>
      </c>
      <c r="O71" s="106"/>
      <c r="P71" s="110"/>
      <c r="Q71" s="110"/>
      <c r="R71" s="110"/>
      <c r="S71" s="110"/>
      <c r="T71" s="110"/>
      <c r="U71" s="107"/>
      <c r="W71" s="101"/>
      <c r="X71" s="102" t="s">
        <v>53</v>
      </c>
      <c r="Y71" s="106"/>
      <c r="Z71" s="110"/>
      <c r="AA71" s="110"/>
      <c r="AB71" s="110"/>
      <c r="AC71" s="110"/>
      <c r="AD71" s="110"/>
      <c r="AE71" s="107"/>
      <c r="AF71" s="101"/>
      <c r="AG71" s="102" t="s">
        <v>53</v>
      </c>
      <c r="AH71" s="106"/>
      <c r="AI71" s="110"/>
      <c r="AJ71" s="110"/>
      <c r="AK71" s="110"/>
      <c r="AL71" s="110"/>
      <c r="AM71" s="110"/>
      <c r="AN71" s="107"/>
      <c r="AO71" s="101"/>
      <c r="AP71" s="102" t="s">
        <v>53</v>
      </c>
      <c r="AQ71" s="106"/>
      <c r="AR71" s="110"/>
      <c r="AS71" s="110"/>
      <c r="AT71" s="110"/>
      <c r="AU71" s="110"/>
      <c r="AV71" s="110"/>
      <c r="AW71" s="107"/>
      <c r="AX71" s="101"/>
      <c r="AY71" s="102" t="s">
        <v>53</v>
      </c>
      <c r="AZ71" s="106"/>
      <c r="BA71" s="110"/>
      <c r="BB71" s="110"/>
      <c r="BC71" s="110"/>
      <c r="BD71" s="110"/>
      <c r="BE71" s="110"/>
      <c r="BF71" s="107"/>
      <c r="BG71" s="101"/>
      <c r="BH71" s="102" t="s">
        <v>53</v>
      </c>
      <c r="BI71" s="106"/>
      <c r="BJ71" s="110"/>
      <c r="BK71" s="110"/>
      <c r="BL71" s="110"/>
      <c r="BM71" s="110"/>
      <c r="BN71" s="110"/>
      <c r="BO71" s="107"/>
    </row>
    <row r="72" spans="2:67" ht="19.5" customHeight="1">
      <c r="B72" s="101"/>
      <c r="C72" s="36"/>
      <c r="D72" s="36"/>
      <c r="E72" s="36"/>
      <c r="F72" s="36"/>
      <c r="G72" s="110" t="s">
        <v>54</v>
      </c>
      <c r="H72" s="110"/>
      <c r="I72" s="36"/>
      <c r="J72" s="107"/>
      <c r="M72" s="101"/>
      <c r="N72" s="36"/>
      <c r="O72" s="36"/>
      <c r="P72" s="36"/>
      <c r="Q72" s="36"/>
      <c r="R72" s="110" t="s">
        <v>54</v>
      </c>
      <c r="S72" s="110"/>
      <c r="T72" s="36"/>
      <c r="U72" s="107"/>
      <c r="W72" s="101"/>
      <c r="X72" s="36"/>
      <c r="Y72" s="36"/>
      <c r="Z72" s="36"/>
      <c r="AA72" s="36"/>
      <c r="AB72" s="110" t="s">
        <v>54</v>
      </c>
      <c r="AC72" s="110"/>
      <c r="AD72" s="36"/>
      <c r="AE72" s="107"/>
      <c r="AF72" s="101"/>
      <c r="AG72" s="36"/>
      <c r="AH72" s="36"/>
      <c r="AI72" s="36"/>
      <c r="AJ72" s="36"/>
      <c r="AK72" s="110" t="s">
        <v>54</v>
      </c>
      <c r="AL72" s="110"/>
      <c r="AM72" s="36"/>
      <c r="AN72" s="107"/>
      <c r="AO72" s="101"/>
      <c r="AP72" s="36"/>
      <c r="AQ72" s="36"/>
      <c r="AR72" s="36"/>
      <c r="AS72" s="36"/>
      <c r="AT72" s="110" t="s">
        <v>54</v>
      </c>
      <c r="AU72" s="110"/>
      <c r="AV72" s="36"/>
      <c r="AW72" s="107"/>
      <c r="AX72" s="101"/>
      <c r="AY72" s="36"/>
      <c r="AZ72" s="36"/>
      <c r="BA72" s="36"/>
      <c r="BB72" s="36"/>
      <c r="BC72" s="110" t="s">
        <v>54</v>
      </c>
      <c r="BD72" s="110"/>
      <c r="BE72" s="36"/>
      <c r="BF72" s="107"/>
      <c r="BG72" s="101"/>
      <c r="BH72" s="36"/>
      <c r="BI72" s="36"/>
      <c r="BJ72" s="36"/>
      <c r="BK72" s="36"/>
      <c r="BL72" s="110" t="s">
        <v>54</v>
      </c>
      <c r="BM72" s="110"/>
      <c r="BN72" s="36"/>
      <c r="BO72" s="107"/>
    </row>
    <row r="73" spans="2:67" ht="19.5" customHeight="1">
      <c r="B73" s="101"/>
      <c r="C73" s="36"/>
      <c r="D73" s="36"/>
      <c r="E73" s="36"/>
      <c r="F73" s="36"/>
      <c r="G73" s="110" t="s">
        <v>55</v>
      </c>
      <c r="H73" s="110"/>
      <c r="I73" s="36"/>
      <c r="J73" s="107"/>
      <c r="M73" s="101"/>
      <c r="N73" s="36"/>
      <c r="O73" s="36"/>
      <c r="P73" s="36"/>
      <c r="Q73" s="36"/>
      <c r="R73" s="110" t="s">
        <v>55</v>
      </c>
      <c r="S73" s="110"/>
      <c r="T73" s="36"/>
      <c r="U73" s="107"/>
      <c r="W73" s="101"/>
      <c r="X73" s="36"/>
      <c r="Y73" s="36"/>
      <c r="Z73" s="36"/>
      <c r="AA73" s="36"/>
      <c r="AB73" s="110" t="s">
        <v>55</v>
      </c>
      <c r="AC73" s="110"/>
      <c r="AD73" s="36"/>
      <c r="AE73" s="107"/>
      <c r="AF73" s="101"/>
      <c r="AG73" s="36"/>
      <c r="AH73" s="36"/>
      <c r="AI73" s="36"/>
      <c r="AJ73" s="36"/>
      <c r="AK73" s="110" t="s">
        <v>55</v>
      </c>
      <c r="AL73" s="110"/>
      <c r="AM73" s="36"/>
      <c r="AN73" s="107"/>
      <c r="AO73" s="101"/>
      <c r="AP73" s="36"/>
      <c r="AQ73" s="36"/>
      <c r="AR73" s="36"/>
      <c r="AS73" s="36"/>
      <c r="AT73" s="110" t="s">
        <v>55</v>
      </c>
      <c r="AU73" s="110"/>
      <c r="AV73" s="36"/>
      <c r="AW73" s="107"/>
      <c r="AX73" s="101"/>
      <c r="AY73" s="36"/>
      <c r="AZ73" s="36"/>
      <c r="BA73" s="36"/>
      <c r="BB73" s="36"/>
      <c r="BC73" s="110" t="s">
        <v>55</v>
      </c>
      <c r="BD73" s="110"/>
      <c r="BE73" s="36"/>
      <c r="BF73" s="107"/>
      <c r="BG73" s="101"/>
      <c r="BH73" s="36"/>
      <c r="BI73" s="36"/>
      <c r="BJ73" s="36"/>
      <c r="BK73" s="36"/>
      <c r="BL73" s="110" t="s">
        <v>55</v>
      </c>
      <c r="BM73" s="110"/>
      <c r="BN73" s="36"/>
      <c r="BO73" s="107"/>
    </row>
    <row r="74" spans="2:67" ht="4.5" customHeight="1">
      <c r="B74" s="108"/>
      <c r="C74" s="11"/>
      <c r="D74" s="11"/>
      <c r="E74" s="11"/>
      <c r="F74" s="11"/>
      <c r="G74" s="11"/>
      <c r="H74" s="11"/>
      <c r="I74" s="11"/>
      <c r="J74" s="109"/>
      <c r="M74" s="108"/>
      <c r="N74" s="11"/>
      <c r="O74" s="11"/>
      <c r="P74" s="11"/>
      <c r="Q74" s="11"/>
      <c r="R74" s="11"/>
      <c r="S74" s="11"/>
      <c r="T74" s="11"/>
      <c r="U74" s="109"/>
      <c r="W74" s="108"/>
      <c r="X74" s="11"/>
      <c r="Y74" s="11"/>
      <c r="Z74" s="11"/>
      <c r="AA74" s="11"/>
      <c r="AB74" s="11"/>
      <c r="AC74" s="11"/>
      <c r="AD74" s="11"/>
      <c r="AE74" s="109"/>
      <c r="AF74" s="108"/>
      <c r="AG74" s="11"/>
      <c r="AH74" s="11"/>
      <c r="AI74" s="11"/>
      <c r="AJ74" s="11"/>
      <c r="AK74" s="11"/>
      <c r="AL74" s="11"/>
      <c r="AM74" s="11"/>
      <c r="AN74" s="109"/>
      <c r="AO74" s="108"/>
      <c r="AP74" s="11"/>
      <c r="AQ74" s="11"/>
      <c r="AR74" s="11"/>
      <c r="AS74" s="11"/>
      <c r="AT74" s="11"/>
      <c r="AU74" s="11"/>
      <c r="AV74" s="11"/>
      <c r="AW74" s="109"/>
      <c r="AX74" s="108"/>
      <c r="AY74" s="11"/>
      <c r="AZ74" s="11"/>
      <c r="BA74" s="11"/>
      <c r="BB74" s="11"/>
      <c r="BC74" s="11"/>
      <c r="BD74" s="11"/>
      <c r="BE74" s="11"/>
      <c r="BF74" s="109"/>
      <c r="BG74" s="108"/>
      <c r="BH74" s="11"/>
      <c r="BI74" s="11"/>
      <c r="BJ74" s="11"/>
      <c r="BK74" s="11"/>
      <c r="BL74" s="11"/>
      <c r="BM74" s="11"/>
      <c r="BN74" s="11"/>
      <c r="BO74" s="109"/>
    </row>
    <row r="75" spans="2:67" ht="3.75" customHeight="1">
      <c r="B75" s="98"/>
      <c r="C75" s="99"/>
      <c r="D75" s="99"/>
      <c r="E75" s="99"/>
      <c r="F75" s="99"/>
      <c r="G75" s="99"/>
      <c r="H75" s="99"/>
      <c r="I75" s="99"/>
      <c r="J75" s="100"/>
      <c r="M75" s="98"/>
      <c r="N75" s="99"/>
      <c r="O75" s="99"/>
      <c r="P75" s="99"/>
      <c r="Q75" s="99"/>
      <c r="R75" s="99"/>
      <c r="S75" s="99"/>
      <c r="T75" s="99"/>
      <c r="U75" s="100"/>
      <c r="W75" s="98"/>
      <c r="X75" s="99"/>
      <c r="Y75" s="99"/>
      <c r="Z75" s="99"/>
      <c r="AA75" s="99"/>
      <c r="AB75" s="99"/>
      <c r="AC75" s="99"/>
      <c r="AD75" s="99"/>
      <c r="AE75" s="100"/>
      <c r="AF75" s="98"/>
      <c r="AG75" s="99"/>
      <c r="AH75" s="99"/>
      <c r="AI75" s="99"/>
      <c r="AJ75" s="99"/>
      <c r="AK75" s="99"/>
      <c r="AL75" s="99"/>
      <c r="AM75" s="99"/>
      <c r="AN75" s="100"/>
      <c r="AO75" s="98"/>
      <c r="AP75" s="99"/>
      <c r="AQ75" s="99"/>
      <c r="AR75" s="99"/>
      <c r="AS75" s="99"/>
      <c r="AT75" s="99"/>
      <c r="AU75" s="99"/>
      <c r="AV75" s="99"/>
      <c r="AW75" s="100"/>
      <c r="AX75" s="98"/>
      <c r="AY75" s="99"/>
      <c r="AZ75" s="99"/>
      <c r="BA75" s="99"/>
      <c r="BB75" s="99"/>
      <c r="BC75" s="99"/>
      <c r="BD75" s="99"/>
      <c r="BE75" s="99"/>
      <c r="BF75" s="100"/>
      <c r="BG75" s="98"/>
      <c r="BH75" s="99"/>
      <c r="BI75" s="99"/>
      <c r="BJ75" s="99"/>
      <c r="BK75" s="99"/>
      <c r="BL75" s="99"/>
      <c r="BM75" s="99"/>
      <c r="BN75" s="99"/>
      <c r="BO75" s="100"/>
    </row>
    <row r="76" spans="2:67" ht="19.5" customHeight="1">
      <c r="B76" s="101"/>
      <c r="C76" s="102" t="s">
        <v>43</v>
      </c>
      <c r="D76" s="226" t="str">
        <f>blad1!K48</f>
        <v>Jonas Andersson</v>
      </c>
      <c r="E76" s="104"/>
      <c r="F76" s="104"/>
      <c r="G76" s="104"/>
      <c r="H76" s="104"/>
      <c r="I76" s="110"/>
      <c r="J76" s="107"/>
      <c r="M76" s="101"/>
      <c r="N76" s="102" t="s">
        <v>43</v>
      </c>
      <c r="O76" s="226" t="str">
        <f>blad1!K52</f>
        <v>Jesper Persson</v>
      </c>
      <c r="P76" s="104"/>
      <c r="Q76" s="104"/>
      <c r="R76" s="104"/>
      <c r="S76" s="104"/>
      <c r="T76" s="110"/>
      <c r="U76" s="107"/>
      <c r="W76" s="101"/>
      <c r="X76" s="102" t="s">
        <v>43</v>
      </c>
      <c r="Y76" s="226" t="str">
        <f>blad1!K61</f>
        <v>Anton Kortz</v>
      </c>
      <c r="Z76" s="104"/>
      <c r="AA76" s="104"/>
      <c r="AB76" s="104"/>
      <c r="AC76" s="104"/>
      <c r="AD76" s="110"/>
      <c r="AE76" s="107"/>
      <c r="AF76" s="101"/>
      <c r="AG76" s="102" t="s">
        <v>43</v>
      </c>
      <c r="AH76" s="226" t="str">
        <f>blad1!K65</f>
        <v>Henrik Svedlund</v>
      </c>
      <c r="AI76" s="104"/>
      <c r="AJ76" s="104"/>
      <c r="AK76" s="104"/>
      <c r="AL76" s="104"/>
      <c r="AM76" s="110"/>
      <c r="AN76" s="107"/>
      <c r="AO76" s="101"/>
      <c r="AP76" s="102" t="s">
        <v>43</v>
      </c>
      <c r="AQ76" s="226" t="str">
        <f>blad1!K75</f>
        <v>Tony Eriksson</v>
      </c>
      <c r="AR76" s="104"/>
      <c r="AS76" s="104"/>
      <c r="AT76" s="104"/>
      <c r="AU76" s="104"/>
      <c r="AV76" s="110"/>
      <c r="AW76" s="107"/>
      <c r="AX76" s="101"/>
      <c r="AY76" s="102" t="s">
        <v>43</v>
      </c>
      <c r="AZ76" s="226" t="str">
        <f>blad1!K81</f>
        <v>Patrik Andersson</v>
      </c>
      <c r="BA76" s="104"/>
      <c r="BB76" s="104"/>
      <c r="BC76" s="104"/>
      <c r="BD76" s="104"/>
      <c r="BE76" s="110"/>
      <c r="BF76" s="107"/>
      <c r="BG76" s="101"/>
      <c r="BH76" s="102" t="s">
        <v>43</v>
      </c>
      <c r="BI76" s="226"/>
      <c r="BJ76" s="104"/>
      <c r="BK76" s="104"/>
      <c r="BL76" s="104"/>
      <c r="BM76" s="104"/>
      <c r="BN76" s="110"/>
      <c r="BO76" s="107"/>
    </row>
    <row r="77" spans="2:67" ht="19.5" customHeight="1">
      <c r="B77" s="101"/>
      <c r="C77" s="102" t="s">
        <v>44</v>
      </c>
      <c r="D77" s="225" t="str">
        <f>blad1!L48</f>
        <v>Ramdala IF</v>
      </c>
      <c r="E77" s="104"/>
      <c r="F77" s="106"/>
      <c r="G77" s="102" t="s">
        <v>45</v>
      </c>
      <c r="H77" s="225">
        <f>blad1!J48</f>
        <v>741101</v>
      </c>
      <c r="I77" s="106"/>
      <c r="J77" s="107"/>
      <c r="M77" s="101"/>
      <c r="N77" s="102" t="s">
        <v>44</v>
      </c>
      <c r="O77" s="225" t="str">
        <f>blad1!L52</f>
        <v>Lunds TK</v>
      </c>
      <c r="P77" s="104"/>
      <c r="Q77" s="106"/>
      <c r="R77" s="102" t="s">
        <v>45</v>
      </c>
      <c r="S77" s="225">
        <f>blad1!J52</f>
        <v>900421</v>
      </c>
      <c r="T77" s="106"/>
      <c r="U77" s="107"/>
      <c r="W77" s="101"/>
      <c r="X77" s="102" t="s">
        <v>44</v>
      </c>
      <c r="Y77" s="225" t="str">
        <f>blad1!L61</f>
        <v>Malmö AK</v>
      </c>
      <c r="Z77" s="104"/>
      <c r="AA77" s="106"/>
      <c r="AB77" s="102" t="s">
        <v>45</v>
      </c>
      <c r="AC77" s="225">
        <f>blad1!J61</f>
        <v>880117</v>
      </c>
      <c r="AD77" s="106"/>
      <c r="AE77" s="107"/>
      <c r="AF77" s="101"/>
      <c r="AG77" s="102" t="s">
        <v>44</v>
      </c>
      <c r="AH77" s="225" t="str">
        <f>blad1!L65</f>
        <v>TK Trossö</v>
      </c>
      <c r="AI77" s="104"/>
      <c r="AJ77" s="106"/>
      <c r="AK77" s="102" t="s">
        <v>45</v>
      </c>
      <c r="AL77" s="225">
        <f>blad1!J65</f>
        <v>710330</v>
      </c>
      <c r="AM77" s="106"/>
      <c r="AN77" s="107"/>
      <c r="AO77" s="101"/>
      <c r="AP77" s="102" t="s">
        <v>44</v>
      </c>
      <c r="AQ77" s="225" t="str">
        <f>blad1!L75</f>
        <v>Ystad KK</v>
      </c>
      <c r="AR77" s="104"/>
      <c r="AS77" s="106"/>
      <c r="AT77" s="102" t="s">
        <v>45</v>
      </c>
      <c r="AU77" s="225">
        <f>blad1!J75</f>
        <v>570307</v>
      </c>
      <c r="AV77" s="106"/>
      <c r="AW77" s="107"/>
      <c r="AX77" s="101"/>
      <c r="AY77" s="102" t="s">
        <v>44</v>
      </c>
      <c r="AZ77" s="225" t="str">
        <f>blad1!L81</f>
        <v>HAK Greppet</v>
      </c>
      <c r="BA77" s="104"/>
      <c r="BB77" s="106"/>
      <c r="BC77" s="102" t="s">
        <v>45</v>
      </c>
      <c r="BD77" s="225">
        <f>blad1!J81</f>
        <v>780912</v>
      </c>
      <c r="BE77" s="106"/>
      <c r="BF77" s="107"/>
      <c r="BG77" s="101"/>
      <c r="BH77" s="102" t="s">
        <v>44</v>
      </c>
      <c r="BI77" s="225"/>
      <c r="BJ77" s="104"/>
      <c r="BK77" s="106"/>
      <c r="BL77" s="102" t="s">
        <v>45</v>
      </c>
      <c r="BM77" s="225"/>
      <c r="BN77" s="106"/>
      <c r="BO77" s="107"/>
    </row>
    <row r="78" spans="2:67" ht="19.5" customHeight="1">
      <c r="B78" s="101"/>
      <c r="C78" s="102" t="s">
        <v>46</v>
      </c>
      <c r="D78" s="228"/>
      <c r="E78" s="102" t="s">
        <v>47</v>
      </c>
      <c r="F78" s="106"/>
      <c r="G78" s="102" t="s">
        <v>48</v>
      </c>
      <c r="H78" s="104"/>
      <c r="I78" s="106"/>
      <c r="J78" s="107"/>
      <c r="M78" s="101"/>
      <c r="N78" s="102" t="s">
        <v>46</v>
      </c>
      <c r="O78" s="228"/>
      <c r="P78" s="102" t="s">
        <v>47</v>
      </c>
      <c r="Q78" s="106"/>
      <c r="R78" s="102" t="s">
        <v>48</v>
      </c>
      <c r="S78" s="104"/>
      <c r="T78" s="106"/>
      <c r="U78" s="107"/>
      <c r="W78" s="101"/>
      <c r="X78" s="102" t="s">
        <v>46</v>
      </c>
      <c r="Y78" s="228"/>
      <c r="Z78" s="102" t="s">
        <v>47</v>
      </c>
      <c r="AA78" s="106"/>
      <c r="AB78" s="102" t="s">
        <v>48</v>
      </c>
      <c r="AC78" s="104"/>
      <c r="AD78" s="106"/>
      <c r="AE78" s="107"/>
      <c r="AF78" s="101"/>
      <c r="AG78" s="102" t="s">
        <v>46</v>
      </c>
      <c r="AH78" s="228"/>
      <c r="AI78" s="102" t="s">
        <v>47</v>
      </c>
      <c r="AJ78" s="106"/>
      <c r="AK78" s="102" t="s">
        <v>48</v>
      </c>
      <c r="AL78" s="104"/>
      <c r="AM78" s="106"/>
      <c r="AN78" s="107"/>
      <c r="AO78" s="101"/>
      <c r="AP78" s="102" t="s">
        <v>46</v>
      </c>
      <c r="AQ78" s="228"/>
      <c r="AR78" s="102" t="s">
        <v>47</v>
      </c>
      <c r="AS78" s="106"/>
      <c r="AT78" s="102" t="s">
        <v>48</v>
      </c>
      <c r="AU78" s="104"/>
      <c r="AV78" s="106"/>
      <c r="AW78" s="107"/>
      <c r="AX78" s="101"/>
      <c r="AY78" s="102" t="s">
        <v>46</v>
      </c>
      <c r="AZ78" s="228"/>
      <c r="BA78" s="102" t="s">
        <v>47</v>
      </c>
      <c r="BB78" s="106"/>
      <c r="BC78" s="102" t="s">
        <v>48</v>
      </c>
      <c r="BD78" s="104"/>
      <c r="BE78" s="106"/>
      <c r="BF78" s="107"/>
      <c r="BG78" s="101"/>
      <c r="BH78" s="102" t="s">
        <v>46</v>
      </c>
      <c r="BI78" s="228"/>
      <c r="BJ78" s="102" t="s">
        <v>47</v>
      </c>
      <c r="BK78" s="106"/>
      <c r="BL78" s="102" t="s">
        <v>48</v>
      </c>
      <c r="BM78" s="104"/>
      <c r="BN78" s="106"/>
      <c r="BO78" s="107"/>
    </row>
    <row r="79" spans="2:67" ht="13.5" customHeight="1">
      <c r="B79" s="101"/>
      <c r="C79" s="36"/>
      <c r="D79" s="36"/>
      <c r="E79" s="36"/>
      <c r="F79" s="36"/>
      <c r="G79" s="36"/>
      <c r="H79" s="36"/>
      <c r="I79" s="36"/>
      <c r="J79" s="107"/>
      <c r="M79" s="101"/>
      <c r="N79" s="36"/>
      <c r="O79" s="36"/>
      <c r="P79" s="36"/>
      <c r="Q79" s="36"/>
      <c r="R79" s="36"/>
      <c r="S79" s="36"/>
      <c r="T79" s="36"/>
      <c r="U79" s="107"/>
      <c r="W79" s="101"/>
      <c r="X79" s="36"/>
      <c r="Y79" s="36"/>
      <c r="Z79" s="36"/>
      <c r="AA79" s="36"/>
      <c r="AB79" s="36"/>
      <c r="AC79" s="36"/>
      <c r="AD79" s="36"/>
      <c r="AE79" s="107"/>
      <c r="AF79" s="101"/>
      <c r="AG79" s="36"/>
      <c r="AH79" s="36"/>
      <c r="AI79" s="36"/>
      <c r="AJ79" s="36"/>
      <c r="AK79" s="36"/>
      <c r="AL79" s="36"/>
      <c r="AM79" s="36"/>
      <c r="AN79" s="107"/>
      <c r="AO79" s="101"/>
      <c r="AP79" s="36"/>
      <c r="AQ79" s="36"/>
      <c r="AR79" s="36"/>
      <c r="AS79" s="36"/>
      <c r="AT79" s="36"/>
      <c r="AU79" s="36"/>
      <c r="AV79" s="36"/>
      <c r="AW79" s="107"/>
      <c r="AX79" s="101"/>
      <c r="AY79" s="36"/>
      <c r="AZ79" s="36"/>
      <c r="BA79" s="36"/>
      <c r="BB79" s="36"/>
      <c r="BC79" s="36"/>
      <c r="BD79" s="36"/>
      <c r="BE79" s="36"/>
      <c r="BF79" s="107"/>
      <c r="BG79" s="101"/>
      <c r="BH79" s="36"/>
      <c r="BI79" s="36"/>
      <c r="BJ79" s="36"/>
      <c r="BK79" s="36"/>
      <c r="BL79" s="36"/>
      <c r="BM79" s="36"/>
      <c r="BN79" s="36"/>
      <c r="BO79" s="107"/>
    </row>
    <row r="80" spans="2:67" ht="19.5" customHeight="1">
      <c r="B80" s="101"/>
      <c r="C80" s="36"/>
      <c r="D80" s="110" t="s">
        <v>49</v>
      </c>
      <c r="E80" s="92">
        <v>1</v>
      </c>
      <c r="F80" s="92">
        <v>2</v>
      </c>
      <c r="G80" s="92">
        <v>3</v>
      </c>
      <c r="H80" s="92" t="s">
        <v>50</v>
      </c>
      <c r="I80" s="92">
        <v>4</v>
      </c>
      <c r="J80" s="107"/>
      <c r="M80" s="101"/>
      <c r="N80" s="36"/>
      <c r="O80" s="110" t="s">
        <v>49</v>
      </c>
      <c r="P80" s="92">
        <v>1</v>
      </c>
      <c r="Q80" s="92">
        <v>2</v>
      </c>
      <c r="R80" s="92">
        <v>3</v>
      </c>
      <c r="S80" s="92" t="s">
        <v>50</v>
      </c>
      <c r="T80" s="92">
        <v>4</v>
      </c>
      <c r="U80" s="107"/>
      <c r="W80" s="101"/>
      <c r="X80" s="36"/>
      <c r="Y80" s="110" t="s">
        <v>49</v>
      </c>
      <c r="Z80" s="92">
        <v>1</v>
      </c>
      <c r="AA80" s="92">
        <v>2</v>
      </c>
      <c r="AB80" s="92">
        <v>3</v>
      </c>
      <c r="AC80" s="92" t="s">
        <v>50</v>
      </c>
      <c r="AD80" s="92">
        <v>4</v>
      </c>
      <c r="AE80" s="107"/>
      <c r="AF80" s="101"/>
      <c r="AG80" s="36"/>
      <c r="AH80" s="110" t="s">
        <v>49</v>
      </c>
      <c r="AI80" s="92">
        <v>1</v>
      </c>
      <c r="AJ80" s="92">
        <v>2</v>
      </c>
      <c r="AK80" s="92">
        <v>3</v>
      </c>
      <c r="AL80" s="92" t="s">
        <v>50</v>
      </c>
      <c r="AM80" s="92">
        <v>4</v>
      </c>
      <c r="AN80" s="107"/>
      <c r="AO80" s="101"/>
      <c r="AP80" s="36"/>
      <c r="AQ80" s="110" t="s">
        <v>49</v>
      </c>
      <c r="AR80" s="92">
        <v>1</v>
      </c>
      <c r="AS80" s="92">
        <v>2</v>
      </c>
      <c r="AT80" s="92">
        <v>3</v>
      </c>
      <c r="AU80" s="92" t="s">
        <v>50</v>
      </c>
      <c r="AV80" s="92">
        <v>4</v>
      </c>
      <c r="AW80" s="107"/>
      <c r="AX80" s="101"/>
      <c r="AY80" s="36"/>
      <c r="AZ80" s="110" t="s">
        <v>49</v>
      </c>
      <c r="BA80" s="92">
        <v>1</v>
      </c>
      <c r="BB80" s="92">
        <v>2</v>
      </c>
      <c r="BC80" s="92">
        <v>3</v>
      </c>
      <c r="BD80" s="92" t="s">
        <v>50</v>
      </c>
      <c r="BE80" s="92">
        <v>4</v>
      </c>
      <c r="BF80" s="107"/>
      <c r="BG80" s="101"/>
      <c r="BH80" s="36"/>
      <c r="BI80" s="110" t="s">
        <v>49</v>
      </c>
      <c r="BJ80" s="92">
        <v>1</v>
      </c>
      <c r="BK80" s="92">
        <v>2</v>
      </c>
      <c r="BL80" s="92">
        <v>3</v>
      </c>
      <c r="BM80" s="92" t="s">
        <v>50</v>
      </c>
      <c r="BN80" s="92">
        <v>4</v>
      </c>
      <c r="BO80" s="107"/>
    </row>
    <row r="81" spans="2:67" ht="19.5" customHeight="1">
      <c r="B81" s="101"/>
      <c r="C81" s="102" t="s">
        <v>51</v>
      </c>
      <c r="D81" s="106"/>
      <c r="E81" s="110"/>
      <c r="F81" s="110"/>
      <c r="G81" s="110"/>
      <c r="H81" s="92"/>
      <c r="I81" s="110"/>
      <c r="J81" s="107"/>
      <c r="M81" s="101"/>
      <c r="N81" s="102" t="s">
        <v>51</v>
      </c>
      <c r="O81" s="106"/>
      <c r="P81" s="110"/>
      <c r="Q81" s="110"/>
      <c r="R81" s="110"/>
      <c r="S81" s="92"/>
      <c r="T81" s="110"/>
      <c r="U81" s="107"/>
      <c r="W81" s="101"/>
      <c r="X81" s="102" t="s">
        <v>51</v>
      </c>
      <c r="Y81" s="106"/>
      <c r="Z81" s="110"/>
      <c r="AA81" s="110"/>
      <c r="AB81" s="110"/>
      <c r="AC81" s="92"/>
      <c r="AD81" s="110"/>
      <c r="AE81" s="107"/>
      <c r="AF81" s="101"/>
      <c r="AG81" s="102" t="s">
        <v>51</v>
      </c>
      <c r="AH81" s="106"/>
      <c r="AI81" s="110"/>
      <c r="AJ81" s="110"/>
      <c r="AK81" s="110"/>
      <c r="AL81" s="92"/>
      <c r="AM81" s="110"/>
      <c r="AN81" s="107"/>
      <c r="AO81" s="101"/>
      <c r="AP81" s="102" t="s">
        <v>51</v>
      </c>
      <c r="AQ81" s="106"/>
      <c r="AR81" s="110"/>
      <c r="AS81" s="110"/>
      <c r="AT81" s="110"/>
      <c r="AU81" s="92"/>
      <c r="AV81" s="110"/>
      <c r="AW81" s="107"/>
      <c r="AX81" s="101"/>
      <c r="AY81" s="102" t="s">
        <v>51</v>
      </c>
      <c r="AZ81" s="106"/>
      <c r="BA81" s="110"/>
      <c r="BB81" s="110"/>
      <c r="BC81" s="110"/>
      <c r="BD81" s="92"/>
      <c r="BE81" s="110"/>
      <c r="BF81" s="107"/>
      <c r="BG81" s="101"/>
      <c r="BH81" s="102" t="s">
        <v>51</v>
      </c>
      <c r="BI81" s="106"/>
      <c r="BJ81" s="110"/>
      <c r="BK81" s="110"/>
      <c r="BL81" s="110"/>
      <c r="BM81" s="92"/>
      <c r="BN81" s="110"/>
      <c r="BO81" s="107"/>
    </row>
    <row r="82" spans="2:67" ht="19.5" customHeight="1">
      <c r="B82" s="101"/>
      <c r="C82" s="102" t="s">
        <v>52</v>
      </c>
      <c r="D82" s="106"/>
      <c r="E82" s="110"/>
      <c r="F82" s="110"/>
      <c r="G82" s="110"/>
      <c r="H82" s="110"/>
      <c r="I82" s="110"/>
      <c r="J82" s="107"/>
      <c r="M82" s="101"/>
      <c r="N82" s="102" t="s">
        <v>52</v>
      </c>
      <c r="O82" s="106"/>
      <c r="P82" s="110"/>
      <c r="Q82" s="110"/>
      <c r="R82" s="110"/>
      <c r="S82" s="110"/>
      <c r="T82" s="110"/>
      <c r="U82" s="107"/>
      <c r="W82" s="101"/>
      <c r="X82" s="102" t="s">
        <v>52</v>
      </c>
      <c r="Y82" s="106"/>
      <c r="Z82" s="110"/>
      <c r="AA82" s="110"/>
      <c r="AB82" s="110"/>
      <c r="AC82" s="110"/>
      <c r="AD82" s="110"/>
      <c r="AE82" s="107"/>
      <c r="AF82" s="101"/>
      <c r="AG82" s="102" t="s">
        <v>52</v>
      </c>
      <c r="AH82" s="106"/>
      <c r="AI82" s="110"/>
      <c r="AJ82" s="110"/>
      <c r="AK82" s="110"/>
      <c r="AL82" s="110"/>
      <c r="AM82" s="110"/>
      <c r="AN82" s="107"/>
      <c r="AO82" s="101"/>
      <c r="AP82" s="102" t="s">
        <v>52</v>
      </c>
      <c r="AQ82" s="106"/>
      <c r="AR82" s="110"/>
      <c r="AS82" s="110"/>
      <c r="AT82" s="110"/>
      <c r="AU82" s="110"/>
      <c r="AV82" s="110"/>
      <c r="AW82" s="107"/>
      <c r="AX82" s="101"/>
      <c r="AY82" s="102" t="s">
        <v>52</v>
      </c>
      <c r="AZ82" s="106"/>
      <c r="BA82" s="110"/>
      <c r="BB82" s="110"/>
      <c r="BC82" s="110"/>
      <c r="BD82" s="110"/>
      <c r="BE82" s="110"/>
      <c r="BF82" s="107"/>
      <c r="BG82" s="101"/>
      <c r="BH82" s="102" t="s">
        <v>52</v>
      </c>
      <c r="BI82" s="106"/>
      <c r="BJ82" s="110"/>
      <c r="BK82" s="110"/>
      <c r="BL82" s="110"/>
      <c r="BM82" s="110"/>
      <c r="BN82" s="110"/>
      <c r="BO82" s="107"/>
    </row>
    <row r="83" spans="2:67" ht="19.5" customHeight="1">
      <c r="B83" s="101"/>
      <c r="C83" s="102" t="s">
        <v>53</v>
      </c>
      <c r="D83" s="106"/>
      <c r="E83" s="110"/>
      <c r="F83" s="110"/>
      <c r="G83" s="110"/>
      <c r="H83" s="110"/>
      <c r="I83" s="110"/>
      <c r="J83" s="107"/>
      <c r="M83" s="101"/>
      <c r="N83" s="102" t="s">
        <v>53</v>
      </c>
      <c r="O83" s="106"/>
      <c r="P83" s="110"/>
      <c r="Q83" s="110"/>
      <c r="R83" s="110"/>
      <c r="S83" s="110"/>
      <c r="T83" s="110"/>
      <c r="U83" s="107"/>
      <c r="W83" s="101"/>
      <c r="X83" s="102" t="s">
        <v>53</v>
      </c>
      <c r="Y83" s="106"/>
      <c r="Z83" s="110"/>
      <c r="AA83" s="110"/>
      <c r="AB83" s="110"/>
      <c r="AC83" s="110"/>
      <c r="AD83" s="110"/>
      <c r="AE83" s="107"/>
      <c r="AF83" s="101"/>
      <c r="AG83" s="102" t="s">
        <v>53</v>
      </c>
      <c r="AH83" s="106"/>
      <c r="AI83" s="110"/>
      <c r="AJ83" s="110"/>
      <c r="AK83" s="110"/>
      <c r="AL83" s="110"/>
      <c r="AM83" s="110"/>
      <c r="AN83" s="107"/>
      <c r="AO83" s="101"/>
      <c r="AP83" s="102" t="s">
        <v>53</v>
      </c>
      <c r="AQ83" s="106"/>
      <c r="AR83" s="110"/>
      <c r="AS83" s="110"/>
      <c r="AT83" s="110"/>
      <c r="AU83" s="110"/>
      <c r="AV83" s="110"/>
      <c r="AW83" s="107"/>
      <c r="AX83" s="101"/>
      <c r="AY83" s="102" t="s">
        <v>53</v>
      </c>
      <c r="AZ83" s="106"/>
      <c r="BA83" s="110"/>
      <c r="BB83" s="110"/>
      <c r="BC83" s="110"/>
      <c r="BD83" s="110"/>
      <c r="BE83" s="110"/>
      <c r="BF83" s="107"/>
      <c r="BG83" s="101"/>
      <c r="BH83" s="102" t="s">
        <v>53</v>
      </c>
      <c r="BI83" s="106"/>
      <c r="BJ83" s="110"/>
      <c r="BK83" s="110"/>
      <c r="BL83" s="110"/>
      <c r="BM83" s="110"/>
      <c r="BN83" s="110"/>
      <c r="BO83" s="107"/>
    </row>
    <row r="84" spans="2:67" ht="19.5" customHeight="1">
      <c r="B84" s="101"/>
      <c r="C84" s="36"/>
      <c r="D84" s="36"/>
      <c r="E84" s="36"/>
      <c r="F84" s="36"/>
      <c r="G84" s="110" t="s">
        <v>54</v>
      </c>
      <c r="H84" s="110"/>
      <c r="I84" s="36"/>
      <c r="J84" s="107"/>
      <c r="M84" s="101"/>
      <c r="N84" s="36"/>
      <c r="O84" s="36"/>
      <c r="P84" s="36"/>
      <c r="Q84" s="36"/>
      <c r="R84" s="110" t="s">
        <v>54</v>
      </c>
      <c r="S84" s="110"/>
      <c r="T84" s="36"/>
      <c r="U84" s="107"/>
      <c r="W84" s="101"/>
      <c r="X84" s="36"/>
      <c r="Y84" s="36"/>
      <c r="Z84" s="36"/>
      <c r="AA84" s="36"/>
      <c r="AB84" s="110" t="s">
        <v>54</v>
      </c>
      <c r="AC84" s="110"/>
      <c r="AD84" s="36"/>
      <c r="AE84" s="107"/>
      <c r="AF84" s="101"/>
      <c r="AG84" s="36"/>
      <c r="AH84" s="36"/>
      <c r="AI84" s="36"/>
      <c r="AJ84" s="36"/>
      <c r="AK84" s="110" t="s">
        <v>54</v>
      </c>
      <c r="AL84" s="110"/>
      <c r="AM84" s="36"/>
      <c r="AN84" s="107"/>
      <c r="AO84" s="101"/>
      <c r="AP84" s="36"/>
      <c r="AQ84" s="36"/>
      <c r="AR84" s="36"/>
      <c r="AS84" s="36"/>
      <c r="AT84" s="110" t="s">
        <v>54</v>
      </c>
      <c r="AU84" s="110"/>
      <c r="AV84" s="36"/>
      <c r="AW84" s="107"/>
      <c r="AX84" s="101"/>
      <c r="AY84" s="36"/>
      <c r="AZ84" s="36"/>
      <c r="BA84" s="36"/>
      <c r="BB84" s="36"/>
      <c r="BC84" s="110" t="s">
        <v>54</v>
      </c>
      <c r="BD84" s="110"/>
      <c r="BE84" s="36"/>
      <c r="BF84" s="107"/>
      <c r="BG84" s="101"/>
      <c r="BH84" s="36"/>
      <c r="BI84" s="36"/>
      <c r="BJ84" s="36"/>
      <c r="BK84" s="36"/>
      <c r="BL84" s="110" t="s">
        <v>54</v>
      </c>
      <c r="BM84" s="110"/>
      <c r="BN84" s="36"/>
      <c r="BO84" s="107"/>
    </row>
    <row r="85" spans="2:67" ht="19.5" customHeight="1">
      <c r="B85" s="101"/>
      <c r="C85" s="36"/>
      <c r="D85" s="36"/>
      <c r="E85" s="36"/>
      <c r="F85" s="36"/>
      <c r="G85" s="110" t="s">
        <v>55</v>
      </c>
      <c r="H85" s="110"/>
      <c r="I85" s="36"/>
      <c r="J85" s="107"/>
      <c r="M85" s="101"/>
      <c r="N85" s="36"/>
      <c r="O85" s="36"/>
      <c r="P85" s="36"/>
      <c r="Q85" s="36"/>
      <c r="R85" s="110" t="s">
        <v>55</v>
      </c>
      <c r="S85" s="110"/>
      <c r="T85" s="36"/>
      <c r="U85" s="107"/>
      <c r="W85" s="101"/>
      <c r="X85" s="36"/>
      <c r="Y85" s="36"/>
      <c r="Z85" s="36"/>
      <c r="AA85" s="36"/>
      <c r="AB85" s="110" t="s">
        <v>55</v>
      </c>
      <c r="AC85" s="110"/>
      <c r="AD85" s="36"/>
      <c r="AE85" s="107"/>
      <c r="AF85" s="101"/>
      <c r="AG85" s="36"/>
      <c r="AH85" s="36"/>
      <c r="AI85" s="36"/>
      <c r="AJ85" s="36"/>
      <c r="AK85" s="110" t="s">
        <v>55</v>
      </c>
      <c r="AL85" s="110"/>
      <c r="AM85" s="36"/>
      <c r="AN85" s="107"/>
      <c r="AO85" s="101"/>
      <c r="AP85" s="36"/>
      <c r="AQ85" s="36"/>
      <c r="AR85" s="36"/>
      <c r="AS85" s="36"/>
      <c r="AT85" s="110" t="s">
        <v>55</v>
      </c>
      <c r="AU85" s="110"/>
      <c r="AV85" s="36"/>
      <c r="AW85" s="107"/>
      <c r="AX85" s="101"/>
      <c r="AY85" s="36"/>
      <c r="AZ85" s="36"/>
      <c r="BA85" s="36"/>
      <c r="BB85" s="36"/>
      <c r="BC85" s="110" t="s">
        <v>55</v>
      </c>
      <c r="BD85" s="110"/>
      <c r="BE85" s="36"/>
      <c r="BF85" s="107"/>
      <c r="BG85" s="101"/>
      <c r="BH85" s="36"/>
      <c r="BI85" s="36"/>
      <c r="BJ85" s="36"/>
      <c r="BK85" s="36"/>
      <c r="BL85" s="110" t="s">
        <v>55</v>
      </c>
      <c r="BM85" s="110"/>
      <c r="BN85" s="36"/>
      <c r="BO85" s="107"/>
    </row>
    <row r="86" spans="2:67" ht="6.75" customHeight="1">
      <c r="B86" s="108"/>
      <c r="C86" s="11"/>
      <c r="D86" s="11"/>
      <c r="E86" s="11"/>
      <c r="F86" s="11"/>
      <c r="G86" s="11"/>
      <c r="H86" s="11"/>
      <c r="I86" s="11"/>
      <c r="J86" s="109"/>
      <c r="M86" s="108"/>
      <c r="N86" s="11"/>
      <c r="O86" s="11"/>
      <c r="P86" s="11"/>
      <c r="Q86" s="11"/>
      <c r="R86" s="11"/>
      <c r="S86" s="11"/>
      <c r="T86" s="11"/>
      <c r="U86" s="109"/>
      <c r="W86" s="108"/>
      <c r="X86" s="11"/>
      <c r="Y86" s="11"/>
      <c r="Z86" s="11"/>
      <c r="AA86" s="11"/>
      <c r="AB86" s="11"/>
      <c r="AC86" s="11"/>
      <c r="AD86" s="11"/>
      <c r="AE86" s="109"/>
      <c r="AF86" s="108"/>
      <c r="AG86" s="11"/>
      <c r="AH86" s="11"/>
      <c r="AI86" s="11"/>
      <c r="AJ86" s="11"/>
      <c r="AK86" s="11"/>
      <c r="AL86" s="11"/>
      <c r="AM86" s="11"/>
      <c r="AN86" s="109"/>
      <c r="AO86" s="108"/>
      <c r="AP86" s="11"/>
      <c r="AQ86" s="11"/>
      <c r="AR86" s="11"/>
      <c r="AS86" s="11"/>
      <c r="AT86" s="11"/>
      <c r="AU86" s="11"/>
      <c r="AV86" s="11"/>
      <c r="AW86" s="109"/>
      <c r="AX86" s="108"/>
      <c r="AY86" s="11"/>
      <c r="AZ86" s="11"/>
      <c r="BA86" s="11"/>
      <c r="BB86" s="11"/>
      <c r="BC86" s="11"/>
      <c r="BD86" s="11"/>
      <c r="BE86" s="11"/>
      <c r="BF86" s="109"/>
      <c r="BG86" s="108"/>
      <c r="BH86" s="11"/>
      <c r="BI86" s="11"/>
      <c r="BJ86" s="11"/>
      <c r="BK86" s="11"/>
      <c r="BL86" s="11"/>
      <c r="BM86" s="11"/>
      <c r="BN86" s="11"/>
      <c r="BO86" s="109"/>
    </row>
    <row r="87" spans="2:67" ht="5.25" customHeight="1">
      <c r="B87" s="98"/>
      <c r="C87" s="99"/>
      <c r="D87" s="99"/>
      <c r="E87" s="99"/>
      <c r="F87" s="99"/>
      <c r="G87" s="99"/>
      <c r="H87" s="99"/>
      <c r="I87" s="99"/>
      <c r="J87" s="100"/>
      <c r="M87" s="98"/>
      <c r="N87" s="99"/>
      <c r="O87" s="99"/>
      <c r="P87" s="99"/>
      <c r="Q87" s="99"/>
      <c r="R87" s="99"/>
      <c r="S87" s="99"/>
      <c r="T87" s="99"/>
      <c r="U87" s="100"/>
      <c r="W87" s="98"/>
      <c r="X87" s="99"/>
      <c r="Y87" s="99"/>
      <c r="Z87" s="99"/>
      <c r="AA87" s="99"/>
      <c r="AB87" s="99"/>
      <c r="AC87" s="99"/>
      <c r="AD87" s="99"/>
      <c r="AE87" s="100"/>
      <c r="AF87" s="98"/>
      <c r="AG87" s="99"/>
      <c r="AH87" s="99"/>
      <c r="AI87" s="99"/>
      <c r="AJ87" s="99"/>
      <c r="AK87" s="99"/>
      <c r="AL87" s="99"/>
      <c r="AM87" s="99"/>
      <c r="AN87" s="100"/>
      <c r="AO87" s="98"/>
      <c r="AP87" s="99"/>
      <c r="AQ87" s="99"/>
      <c r="AR87" s="99"/>
      <c r="AS87" s="99"/>
      <c r="AT87" s="99"/>
      <c r="AU87" s="99"/>
      <c r="AV87" s="99"/>
      <c r="AW87" s="100"/>
      <c r="AX87" s="98"/>
      <c r="AY87" s="99"/>
      <c r="AZ87" s="99"/>
      <c r="BA87" s="99"/>
      <c r="BB87" s="99"/>
      <c r="BC87" s="99"/>
      <c r="BD87" s="99"/>
      <c r="BE87" s="99"/>
      <c r="BF87" s="100"/>
      <c r="BG87" s="98"/>
      <c r="BH87" s="99"/>
      <c r="BI87" s="99"/>
      <c r="BJ87" s="99"/>
      <c r="BK87" s="99"/>
      <c r="BL87" s="99"/>
      <c r="BM87" s="99"/>
      <c r="BN87" s="99"/>
      <c r="BO87" s="100"/>
    </row>
    <row r="88" spans="2:67" ht="19.5" customHeight="1">
      <c r="B88" s="101"/>
      <c r="C88" s="102" t="s">
        <v>43</v>
      </c>
      <c r="D88" s="226" t="str">
        <f>blad1!K49</f>
        <v>Mikael Assarsson</v>
      </c>
      <c r="E88" s="104"/>
      <c r="F88" s="104"/>
      <c r="G88" s="104"/>
      <c r="H88" s="104"/>
      <c r="I88" s="110"/>
      <c r="J88" s="107"/>
      <c r="M88" s="101"/>
      <c r="N88" s="102" t="s">
        <v>43</v>
      </c>
      <c r="O88" s="226" t="str">
        <f>blad1!K55</f>
        <v>Andree Olsson</v>
      </c>
      <c r="P88" s="104"/>
      <c r="Q88" s="104"/>
      <c r="R88" s="104"/>
      <c r="S88" s="104"/>
      <c r="T88" s="110"/>
      <c r="U88" s="107"/>
      <c r="W88" s="101"/>
      <c r="X88" s="102" t="s">
        <v>43</v>
      </c>
      <c r="Y88" s="226" t="str">
        <f>blad1!K62</f>
        <v>Mats Nilsson</v>
      </c>
      <c r="Z88" s="104"/>
      <c r="AA88" s="104"/>
      <c r="AB88" s="104"/>
      <c r="AC88" s="104"/>
      <c r="AD88" s="110"/>
      <c r="AE88" s="107"/>
      <c r="AF88" s="101"/>
      <c r="AG88" s="102" t="s">
        <v>43</v>
      </c>
      <c r="AH88" s="226" t="str">
        <f>blad1!K66</f>
        <v>Jörgen Almqvist</v>
      </c>
      <c r="AI88" s="104"/>
      <c r="AJ88" s="104"/>
      <c r="AK88" s="104"/>
      <c r="AL88" s="104"/>
      <c r="AM88" s="110"/>
      <c r="AN88" s="107"/>
      <c r="AO88" s="101"/>
      <c r="AP88" s="102" t="s">
        <v>43</v>
      </c>
      <c r="AQ88" s="226" t="str">
        <f>blad1!K78</f>
        <v>Tony Ekblad</v>
      </c>
      <c r="AR88" s="104"/>
      <c r="AS88" s="104"/>
      <c r="AT88" s="104"/>
      <c r="AU88" s="104"/>
      <c r="AV88" s="110"/>
      <c r="AW88" s="107"/>
      <c r="AX88" s="101"/>
      <c r="AY88" s="102" t="s">
        <v>43</v>
      </c>
      <c r="AZ88" s="226" t="str">
        <f>blad1!K82</f>
        <v>Conny Olsson</v>
      </c>
      <c r="BA88" s="104"/>
      <c r="BB88" s="104"/>
      <c r="BC88" s="104"/>
      <c r="BD88" s="104"/>
      <c r="BE88" s="110"/>
      <c r="BF88" s="107"/>
      <c r="BG88" s="101"/>
      <c r="BH88" s="102" t="s">
        <v>43</v>
      </c>
      <c r="BI88" s="226"/>
      <c r="BJ88" s="104"/>
      <c r="BK88" s="104"/>
      <c r="BL88" s="104"/>
      <c r="BM88" s="104"/>
      <c r="BN88" s="110"/>
      <c r="BO88" s="107"/>
    </row>
    <row r="89" spans="2:67" ht="19.5" customHeight="1">
      <c r="B89" s="101"/>
      <c r="C89" s="102" t="s">
        <v>44</v>
      </c>
      <c r="D89" s="225" t="str">
        <f>blad1!L49</f>
        <v>Ystad KK</v>
      </c>
      <c r="E89" s="104"/>
      <c r="F89" s="106"/>
      <c r="G89" s="102" t="s">
        <v>45</v>
      </c>
      <c r="H89" s="225">
        <f>blad1!J49</f>
        <v>750122</v>
      </c>
      <c r="I89" s="106"/>
      <c r="J89" s="107"/>
      <c r="M89" s="101"/>
      <c r="N89" s="102" t="s">
        <v>44</v>
      </c>
      <c r="O89" s="225" t="str">
        <f>blad1!L55</f>
        <v>Malmö AK</v>
      </c>
      <c r="P89" s="104"/>
      <c r="Q89" s="106"/>
      <c r="R89" s="102" t="s">
        <v>45</v>
      </c>
      <c r="S89" s="225">
        <f>blad1!J55</f>
        <v>811010</v>
      </c>
      <c r="T89" s="106"/>
      <c r="U89" s="107"/>
      <c r="W89" s="101"/>
      <c r="X89" s="102" t="s">
        <v>44</v>
      </c>
      <c r="Y89" s="225" t="str">
        <f>blad1!L62</f>
        <v>Malmö AK</v>
      </c>
      <c r="Z89" s="104"/>
      <c r="AA89" s="106"/>
      <c r="AB89" s="102" t="s">
        <v>45</v>
      </c>
      <c r="AC89" s="225">
        <f>blad1!J62</f>
        <v>700913</v>
      </c>
      <c r="AD89" s="106"/>
      <c r="AE89" s="107"/>
      <c r="AF89" s="101"/>
      <c r="AG89" s="102" t="s">
        <v>44</v>
      </c>
      <c r="AH89" s="225" t="str">
        <f>blad1!L66</f>
        <v>TK Trossö</v>
      </c>
      <c r="AI89" s="104"/>
      <c r="AJ89" s="106"/>
      <c r="AK89" s="102" t="s">
        <v>45</v>
      </c>
      <c r="AL89" s="225">
        <f>blad1!J66</f>
        <v>651110</v>
      </c>
      <c r="AM89" s="106"/>
      <c r="AN89" s="107"/>
      <c r="AO89" s="101"/>
      <c r="AP89" s="102" t="s">
        <v>44</v>
      </c>
      <c r="AQ89" s="225" t="str">
        <f>blad1!L78</f>
        <v>Malmö AK</v>
      </c>
      <c r="AR89" s="104"/>
      <c r="AS89" s="106"/>
      <c r="AT89" s="102" t="s">
        <v>45</v>
      </c>
      <c r="AU89" s="225">
        <f>blad1!J78</f>
        <v>650224</v>
      </c>
      <c r="AV89" s="106"/>
      <c r="AW89" s="107"/>
      <c r="AX89" s="101"/>
      <c r="AY89" s="102" t="s">
        <v>44</v>
      </c>
      <c r="AZ89" s="225" t="str">
        <f>blad1!L82</f>
        <v>HAK Greppet</v>
      </c>
      <c r="BA89" s="104"/>
      <c r="BB89" s="106"/>
      <c r="BC89" s="102" t="s">
        <v>45</v>
      </c>
      <c r="BD89" s="225">
        <f>blad1!J82</f>
        <v>540726</v>
      </c>
      <c r="BE89" s="106"/>
      <c r="BF89" s="107"/>
      <c r="BG89" s="101"/>
      <c r="BH89" s="102" t="s">
        <v>44</v>
      </c>
      <c r="BI89" s="225"/>
      <c r="BJ89" s="104"/>
      <c r="BK89" s="106"/>
      <c r="BL89" s="102" t="s">
        <v>45</v>
      </c>
      <c r="BM89" s="225"/>
      <c r="BN89" s="106"/>
      <c r="BO89" s="107"/>
    </row>
    <row r="90" spans="2:67" ht="19.5" customHeight="1">
      <c r="B90" s="101"/>
      <c r="C90" s="102" t="s">
        <v>46</v>
      </c>
      <c r="D90" s="228"/>
      <c r="E90" s="102" t="s">
        <v>47</v>
      </c>
      <c r="F90" s="106"/>
      <c r="G90" s="102" t="s">
        <v>48</v>
      </c>
      <c r="H90" s="104"/>
      <c r="I90" s="106"/>
      <c r="J90" s="107"/>
      <c r="M90" s="101"/>
      <c r="N90" s="102" t="s">
        <v>46</v>
      </c>
      <c r="O90" s="228"/>
      <c r="P90" s="102" t="s">
        <v>47</v>
      </c>
      <c r="Q90" s="106"/>
      <c r="R90" s="102" t="s">
        <v>48</v>
      </c>
      <c r="S90" s="104"/>
      <c r="T90" s="106"/>
      <c r="U90" s="107"/>
      <c r="W90" s="101"/>
      <c r="X90" s="102" t="s">
        <v>46</v>
      </c>
      <c r="Y90" s="228"/>
      <c r="Z90" s="102" t="s">
        <v>47</v>
      </c>
      <c r="AA90" s="106"/>
      <c r="AB90" s="102" t="s">
        <v>48</v>
      </c>
      <c r="AC90" s="104"/>
      <c r="AD90" s="106"/>
      <c r="AE90" s="107"/>
      <c r="AF90" s="101"/>
      <c r="AG90" s="102" t="s">
        <v>46</v>
      </c>
      <c r="AH90" s="228"/>
      <c r="AI90" s="102" t="s">
        <v>47</v>
      </c>
      <c r="AJ90" s="106"/>
      <c r="AK90" s="102" t="s">
        <v>48</v>
      </c>
      <c r="AL90" s="104"/>
      <c r="AM90" s="106"/>
      <c r="AN90" s="107"/>
      <c r="AO90" s="101"/>
      <c r="AP90" s="102" t="s">
        <v>46</v>
      </c>
      <c r="AQ90" s="228"/>
      <c r="AR90" s="102" t="s">
        <v>47</v>
      </c>
      <c r="AS90" s="106"/>
      <c r="AT90" s="102" t="s">
        <v>48</v>
      </c>
      <c r="AU90" s="104"/>
      <c r="AV90" s="106"/>
      <c r="AW90" s="107"/>
      <c r="AX90" s="101"/>
      <c r="AY90" s="102" t="s">
        <v>46</v>
      </c>
      <c r="AZ90" s="228"/>
      <c r="BA90" s="102" t="s">
        <v>47</v>
      </c>
      <c r="BB90" s="106"/>
      <c r="BC90" s="102" t="s">
        <v>48</v>
      </c>
      <c r="BD90" s="104"/>
      <c r="BE90" s="106"/>
      <c r="BF90" s="107"/>
      <c r="BG90" s="101"/>
      <c r="BH90" s="102" t="s">
        <v>46</v>
      </c>
      <c r="BI90" s="228"/>
      <c r="BJ90" s="102" t="s">
        <v>47</v>
      </c>
      <c r="BK90" s="106"/>
      <c r="BL90" s="102" t="s">
        <v>48</v>
      </c>
      <c r="BM90" s="104"/>
      <c r="BN90" s="106"/>
      <c r="BO90" s="107"/>
    </row>
    <row r="91" spans="2:67" ht="13.5" customHeight="1">
      <c r="B91" s="101"/>
      <c r="C91" s="36"/>
      <c r="D91" s="36"/>
      <c r="E91" s="36"/>
      <c r="F91" s="36"/>
      <c r="G91" s="36"/>
      <c r="H91" s="36"/>
      <c r="I91" s="36"/>
      <c r="J91" s="107"/>
      <c r="M91" s="101"/>
      <c r="N91" s="36"/>
      <c r="O91" s="36"/>
      <c r="P91" s="36"/>
      <c r="Q91" s="36"/>
      <c r="R91" s="36"/>
      <c r="S91" s="36"/>
      <c r="T91" s="36"/>
      <c r="U91" s="107"/>
      <c r="W91" s="101"/>
      <c r="X91" s="36"/>
      <c r="Y91" s="36"/>
      <c r="Z91" s="36"/>
      <c r="AA91" s="36"/>
      <c r="AB91" s="36"/>
      <c r="AC91" s="36"/>
      <c r="AD91" s="36"/>
      <c r="AE91" s="107"/>
      <c r="AF91" s="101"/>
      <c r="AG91" s="36"/>
      <c r="AH91" s="36"/>
      <c r="AI91" s="36"/>
      <c r="AJ91" s="36"/>
      <c r="AK91" s="36"/>
      <c r="AL91" s="36"/>
      <c r="AM91" s="36"/>
      <c r="AN91" s="107"/>
      <c r="AO91" s="101"/>
      <c r="AP91" s="36"/>
      <c r="AQ91" s="36"/>
      <c r="AR91" s="36"/>
      <c r="AS91" s="36"/>
      <c r="AT91" s="36"/>
      <c r="AU91" s="36"/>
      <c r="AV91" s="36"/>
      <c r="AW91" s="107"/>
      <c r="AX91" s="101"/>
      <c r="AY91" s="36"/>
      <c r="AZ91" s="36"/>
      <c r="BA91" s="36"/>
      <c r="BB91" s="36"/>
      <c r="BC91" s="36"/>
      <c r="BD91" s="36"/>
      <c r="BE91" s="36"/>
      <c r="BF91" s="107"/>
      <c r="BG91" s="101"/>
      <c r="BH91" s="36"/>
      <c r="BI91" s="36"/>
      <c r="BJ91" s="36"/>
      <c r="BK91" s="36"/>
      <c r="BL91" s="36"/>
      <c r="BM91" s="36"/>
      <c r="BN91" s="36"/>
      <c r="BO91" s="107"/>
    </row>
    <row r="92" spans="2:67" ht="19.5" customHeight="1">
      <c r="B92" s="101"/>
      <c r="C92" s="36"/>
      <c r="D92" s="110" t="s">
        <v>49</v>
      </c>
      <c r="E92" s="92">
        <v>1</v>
      </c>
      <c r="F92" s="92">
        <v>2</v>
      </c>
      <c r="G92" s="92">
        <v>3</v>
      </c>
      <c r="H92" s="92" t="s">
        <v>50</v>
      </c>
      <c r="I92" s="92">
        <v>4</v>
      </c>
      <c r="J92" s="107"/>
      <c r="M92" s="101"/>
      <c r="N92" s="36"/>
      <c r="O92" s="110" t="s">
        <v>49</v>
      </c>
      <c r="P92" s="92">
        <v>1</v>
      </c>
      <c r="Q92" s="92">
        <v>2</v>
      </c>
      <c r="R92" s="92">
        <v>3</v>
      </c>
      <c r="S92" s="92" t="s">
        <v>50</v>
      </c>
      <c r="T92" s="92">
        <v>4</v>
      </c>
      <c r="U92" s="107"/>
      <c r="W92" s="101"/>
      <c r="X92" s="36"/>
      <c r="Y92" s="110" t="s">
        <v>49</v>
      </c>
      <c r="Z92" s="92">
        <v>1</v>
      </c>
      <c r="AA92" s="92">
        <v>2</v>
      </c>
      <c r="AB92" s="92">
        <v>3</v>
      </c>
      <c r="AC92" s="92" t="s">
        <v>50</v>
      </c>
      <c r="AD92" s="92">
        <v>4</v>
      </c>
      <c r="AE92" s="107"/>
      <c r="AF92" s="101"/>
      <c r="AG92" s="36"/>
      <c r="AH92" s="110" t="s">
        <v>49</v>
      </c>
      <c r="AI92" s="92">
        <v>1</v>
      </c>
      <c r="AJ92" s="92">
        <v>2</v>
      </c>
      <c r="AK92" s="92">
        <v>3</v>
      </c>
      <c r="AL92" s="92" t="s">
        <v>50</v>
      </c>
      <c r="AM92" s="92">
        <v>4</v>
      </c>
      <c r="AN92" s="107"/>
      <c r="AO92" s="101"/>
      <c r="AP92" s="36"/>
      <c r="AQ92" s="110" t="s">
        <v>49</v>
      </c>
      <c r="AR92" s="92">
        <v>1</v>
      </c>
      <c r="AS92" s="92">
        <v>2</v>
      </c>
      <c r="AT92" s="92">
        <v>3</v>
      </c>
      <c r="AU92" s="92" t="s">
        <v>50</v>
      </c>
      <c r="AV92" s="92">
        <v>4</v>
      </c>
      <c r="AW92" s="107"/>
      <c r="AX92" s="101"/>
      <c r="AY92" s="36"/>
      <c r="AZ92" s="110" t="s">
        <v>49</v>
      </c>
      <c r="BA92" s="92">
        <v>1</v>
      </c>
      <c r="BB92" s="92">
        <v>2</v>
      </c>
      <c r="BC92" s="92">
        <v>3</v>
      </c>
      <c r="BD92" s="92" t="s">
        <v>50</v>
      </c>
      <c r="BE92" s="92">
        <v>4</v>
      </c>
      <c r="BF92" s="107"/>
      <c r="BG92" s="101"/>
      <c r="BH92" s="36"/>
      <c r="BI92" s="110" t="s">
        <v>49</v>
      </c>
      <c r="BJ92" s="92">
        <v>1</v>
      </c>
      <c r="BK92" s="92">
        <v>2</v>
      </c>
      <c r="BL92" s="92">
        <v>3</v>
      </c>
      <c r="BM92" s="92" t="s">
        <v>50</v>
      </c>
      <c r="BN92" s="92">
        <v>4</v>
      </c>
      <c r="BO92" s="107"/>
    </row>
    <row r="93" spans="2:67" ht="19.5" customHeight="1">
      <c r="B93" s="101"/>
      <c r="C93" s="102" t="s">
        <v>51</v>
      </c>
      <c r="D93" s="106"/>
      <c r="E93" s="110"/>
      <c r="F93" s="110"/>
      <c r="G93" s="110"/>
      <c r="H93" s="111"/>
      <c r="I93" s="110"/>
      <c r="J93" s="107"/>
      <c r="M93" s="101"/>
      <c r="N93" s="102" t="s">
        <v>51</v>
      </c>
      <c r="O93" s="106"/>
      <c r="P93" s="110"/>
      <c r="Q93" s="110"/>
      <c r="R93" s="110"/>
      <c r="S93" s="111"/>
      <c r="T93" s="110"/>
      <c r="U93" s="107"/>
      <c r="W93" s="101"/>
      <c r="X93" s="102" t="s">
        <v>51</v>
      </c>
      <c r="Y93" s="106"/>
      <c r="Z93" s="110"/>
      <c r="AA93" s="110"/>
      <c r="AB93" s="110"/>
      <c r="AC93" s="111"/>
      <c r="AD93" s="110"/>
      <c r="AE93" s="107"/>
      <c r="AF93" s="101"/>
      <c r="AG93" s="102" t="s">
        <v>51</v>
      </c>
      <c r="AH93" s="106"/>
      <c r="AI93" s="110"/>
      <c r="AJ93" s="110"/>
      <c r="AK93" s="110"/>
      <c r="AL93" s="111"/>
      <c r="AM93" s="110"/>
      <c r="AN93" s="107"/>
      <c r="AO93" s="101"/>
      <c r="AP93" s="102" t="s">
        <v>51</v>
      </c>
      <c r="AQ93" s="106"/>
      <c r="AR93" s="110"/>
      <c r="AS93" s="110"/>
      <c r="AT93" s="110"/>
      <c r="AU93" s="111"/>
      <c r="AV93" s="110"/>
      <c r="AW93" s="107"/>
      <c r="AX93" s="101"/>
      <c r="AY93" s="102" t="s">
        <v>51</v>
      </c>
      <c r="AZ93" s="106"/>
      <c r="BA93" s="110"/>
      <c r="BB93" s="110"/>
      <c r="BC93" s="110"/>
      <c r="BD93" s="111"/>
      <c r="BE93" s="110"/>
      <c r="BF93" s="107"/>
      <c r="BG93" s="101"/>
      <c r="BH93" s="102" t="s">
        <v>51</v>
      </c>
      <c r="BI93" s="106"/>
      <c r="BJ93" s="110"/>
      <c r="BK93" s="110"/>
      <c r="BL93" s="110"/>
      <c r="BM93" s="111"/>
      <c r="BN93" s="110"/>
      <c r="BO93" s="107"/>
    </row>
    <row r="94" spans="2:67" ht="19.5" customHeight="1">
      <c r="B94" s="101"/>
      <c r="C94" s="102" t="s">
        <v>52</v>
      </c>
      <c r="D94" s="106"/>
      <c r="E94" s="110"/>
      <c r="F94" s="110"/>
      <c r="G94" s="110"/>
      <c r="H94" s="110"/>
      <c r="I94" s="110"/>
      <c r="J94" s="107"/>
      <c r="M94" s="101"/>
      <c r="N94" s="102" t="s">
        <v>52</v>
      </c>
      <c r="O94" s="106"/>
      <c r="P94" s="110"/>
      <c r="Q94" s="110"/>
      <c r="R94" s="110"/>
      <c r="S94" s="110"/>
      <c r="T94" s="110"/>
      <c r="U94" s="107"/>
      <c r="W94" s="101"/>
      <c r="X94" s="102" t="s">
        <v>52</v>
      </c>
      <c r="Y94" s="106"/>
      <c r="Z94" s="110"/>
      <c r="AA94" s="110"/>
      <c r="AB94" s="110"/>
      <c r="AC94" s="110"/>
      <c r="AD94" s="110"/>
      <c r="AE94" s="107"/>
      <c r="AF94" s="101"/>
      <c r="AG94" s="102" t="s">
        <v>52</v>
      </c>
      <c r="AH94" s="106"/>
      <c r="AI94" s="110"/>
      <c r="AJ94" s="110"/>
      <c r="AK94" s="110"/>
      <c r="AL94" s="110"/>
      <c r="AM94" s="110"/>
      <c r="AN94" s="107"/>
      <c r="AO94" s="101"/>
      <c r="AP94" s="102" t="s">
        <v>52</v>
      </c>
      <c r="AQ94" s="106"/>
      <c r="AR94" s="110"/>
      <c r="AS94" s="110"/>
      <c r="AT94" s="110"/>
      <c r="AU94" s="110"/>
      <c r="AV94" s="110"/>
      <c r="AW94" s="107"/>
      <c r="AX94" s="101"/>
      <c r="AY94" s="102" t="s">
        <v>52</v>
      </c>
      <c r="AZ94" s="106"/>
      <c r="BA94" s="110"/>
      <c r="BB94" s="110"/>
      <c r="BC94" s="110"/>
      <c r="BD94" s="110"/>
      <c r="BE94" s="110"/>
      <c r="BF94" s="107"/>
      <c r="BG94" s="101"/>
      <c r="BH94" s="102" t="s">
        <v>52</v>
      </c>
      <c r="BI94" s="106"/>
      <c r="BJ94" s="110"/>
      <c r="BK94" s="110"/>
      <c r="BL94" s="110"/>
      <c r="BM94" s="110"/>
      <c r="BN94" s="110"/>
      <c r="BO94" s="107"/>
    </row>
    <row r="95" spans="2:67" ht="19.5" customHeight="1">
      <c r="B95" s="101"/>
      <c r="C95" s="102" t="s">
        <v>53</v>
      </c>
      <c r="D95" s="106"/>
      <c r="E95" s="110"/>
      <c r="F95" s="110"/>
      <c r="G95" s="110"/>
      <c r="H95" s="110"/>
      <c r="I95" s="110"/>
      <c r="J95" s="107"/>
      <c r="M95" s="101"/>
      <c r="N95" s="102" t="s">
        <v>53</v>
      </c>
      <c r="O95" s="106"/>
      <c r="P95" s="110"/>
      <c r="Q95" s="110"/>
      <c r="R95" s="110"/>
      <c r="S95" s="110"/>
      <c r="T95" s="110"/>
      <c r="U95" s="107"/>
      <c r="W95" s="101"/>
      <c r="X95" s="102" t="s">
        <v>53</v>
      </c>
      <c r="Y95" s="106"/>
      <c r="Z95" s="110"/>
      <c r="AA95" s="110"/>
      <c r="AB95" s="110"/>
      <c r="AC95" s="110"/>
      <c r="AD95" s="110"/>
      <c r="AE95" s="107"/>
      <c r="AF95" s="101"/>
      <c r="AG95" s="102" t="s">
        <v>53</v>
      </c>
      <c r="AH95" s="106"/>
      <c r="AI95" s="110"/>
      <c r="AJ95" s="110"/>
      <c r="AK95" s="110"/>
      <c r="AL95" s="110"/>
      <c r="AM95" s="110"/>
      <c r="AN95" s="107"/>
      <c r="AO95" s="101"/>
      <c r="AP95" s="102" t="s">
        <v>53</v>
      </c>
      <c r="AQ95" s="106"/>
      <c r="AR95" s="110"/>
      <c r="AS95" s="110"/>
      <c r="AT95" s="110"/>
      <c r="AU95" s="110"/>
      <c r="AV95" s="110"/>
      <c r="AW95" s="107"/>
      <c r="AX95" s="101"/>
      <c r="AY95" s="102" t="s">
        <v>53</v>
      </c>
      <c r="AZ95" s="106"/>
      <c r="BA95" s="110"/>
      <c r="BB95" s="110"/>
      <c r="BC95" s="110"/>
      <c r="BD95" s="110"/>
      <c r="BE95" s="110"/>
      <c r="BF95" s="107"/>
      <c r="BG95" s="101"/>
      <c r="BH95" s="102" t="s">
        <v>53</v>
      </c>
      <c r="BI95" s="106"/>
      <c r="BJ95" s="110"/>
      <c r="BK95" s="110"/>
      <c r="BL95" s="110"/>
      <c r="BM95" s="110"/>
      <c r="BN95" s="110"/>
      <c r="BO95" s="107"/>
    </row>
    <row r="96" spans="2:67" ht="19.5" customHeight="1">
      <c r="B96" s="101"/>
      <c r="C96" s="36"/>
      <c r="D96" s="36"/>
      <c r="E96" s="36"/>
      <c r="F96" s="36"/>
      <c r="G96" s="110" t="s">
        <v>54</v>
      </c>
      <c r="H96" s="110"/>
      <c r="I96" s="36"/>
      <c r="J96" s="107"/>
      <c r="M96" s="101"/>
      <c r="N96" s="36"/>
      <c r="O96" s="36"/>
      <c r="P96" s="36"/>
      <c r="Q96" s="36"/>
      <c r="R96" s="110" t="s">
        <v>54</v>
      </c>
      <c r="S96" s="110"/>
      <c r="T96" s="36"/>
      <c r="U96" s="107"/>
      <c r="W96" s="101"/>
      <c r="X96" s="36"/>
      <c r="Y96" s="36"/>
      <c r="Z96" s="36"/>
      <c r="AA96" s="36"/>
      <c r="AB96" s="110" t="s">
        <v>54</v>
      </c>
      <c r="AC96" s="110"/>
      <c r="AD96" s="36"/>
      <c r="AE96" s="107"/>
      <c r="AF96" s="101"/>
      <c r="AG96" s="36"/>
      <c r="AH96" s="36"/>
      <c r="AI96" s="36"/>
      <c r="AJ96" s="36"/>
      <c r="AK96" s="110" t="s">
        <v>54</v>
      </c>
      <c r="AL96" s="110"/>
      <c r="AM96" s="36"/>
      <c r="AN96" s="107"/>
      <c r="AO96" s="101"/>
      <c r="AP96" s="36"/>
      <c r="AQ96" s="36"/>
      <c r="AR96" s="36"/>
      <c r="AS96" s="36"/>
      <c r="AT96" s="110" t="s">
        <v>54</v>
      </c>
      <c r="AU96" s="110"/>
      <c r="AV96" s="36"/>
      <c r="AW96" s="107"/>
      <c r="AX96" s="101"/>
      <c r="AY96" s="36"/>
      <c r="AZ96" s="36"/>
      <c r="BA96" s="36"/>
      <c r="BB96" s="36"/>
      <c r="BC96" s="110" t="s">
        <v>54</v>
      </c>
      <c r="BD96" s="110"/>
      <c r="BE96" s="36"/>
      <c r="BF96" s="107"/>
      <c r="BG96" s="101"/>
      <c r="BH96" s="36"/>
      <c r="BI96" s="36"/>
      <c r="BJ96" s="36"/>
      <c r="BK96" s="36"/>
      <c r="BL96" s="110" t="s">
        <v>54</v>
      </c>
      <c r="BM96" s="110"/>
      <c r="BN96" s="36"/>
      <c r="BO96" s="107"/>
    </row>
    <row r="97" spans="2:67" ht="19.5" customHeight="1">
      <c r="B97" s="101"/>
      <c r="C97" s="36"/>
      <c r="D97" s="36"/>
      <c r="E97" s="36"/>
      <c r="F97" s="36"/>
      <c r="G97" s="110" t="s">
        <v>55</v>
      </c>
      <c r="H97" s="110"/>
      <c r="I97" s="36"/>
      <c r="J97" s="107"/>
      <c r="M97" s="101"/>
      <c r="N97" s="36"/>
      <c r="O97" s="36"/>
      <c r="P97" s="36"/>
      <c r="Q97" s="36"/>
      <c r="R97" s="110" t="s">
        <v>55</v>
      </c>
      <c r="S97" s="110"/>
      <c r="T97" s="36"/>
      <c r="U97" s="107"/>
      <c r="W97" s="101"/>
      <c r="X97" s="36"/>
      <c r="Y97" s="36"/>
      <c r="Z97" s="36"/>
      <c r="AA97" s="36"/>
      <c r="AB97" s="110" t="s">
        <v>55</v>
      </c>
      <c r="AC97" s="110"/>
      <c r="AD97" s="36"/>
      <c r="AE97" s="107"/>
      <c r="AF97" s="101"/>
      <c r="AG97" s="36"/>
      <c r="AH97" s="36"/>
      <c r="AI97" s="36"/>
      <c r="AJ97" s="36"/>
      <c r="AK97" s="110" t="s">
        <v>55</v>
      </c>
      <c r="AL97" s="110"/>
      <c r="AM97" s="36"/>
      <c r="AN97" s="107"/>
      <c r="AO97" s="101"/>
      <c r="AP97" s="36"/>
      <c r="AQ97" s="36"/>
      <c r="AR97" s="36"/>
      <c r="AS97" s="36"/>
      <c r="AT97" s="110" t="s">
        <v>55</v>
      </c>
      <c r="AU97" s="110"/>
      <c r="AV97" s="36"/>
      <c r="AW97" s="107"/>
      <c r="AX97" s="101"/>
      <c r="AY97" s="36"/>
      <c r="AZ97" s="36"/>
      <c r="BA97" s="36"/>
      <c r="BB97" s="36"/>
      <c r="BC97" s="110" t="s">
        <v>55</v>
      </c>
      <c r="BD97" s="110"/>
      <c r="BE97" s="36"/>
      <c r="BF97" s="107"/>
      <c r="BG97" s="101"/>
      <c r="BH97" s="36"/>
      <c r="BI97" s="36"/>
      <c r="BJ97" s="36"/>
      <c r="BK97" s="36"/>
      <c r="BL97" s="110" t="s">
        <v>55</v>
      </c>
      <c r="BM97" s="110"/>
      <c r="BN97" s="36"/>
      <c r="BO97" s="107"/>
    </row>
    <row r="98" spans="2:67" ht="12.75">
      <c r="B98" s="108"/>
      <c r="C98" s="11"/>
      <c r="D98" s="11"/>
      <c r="E98" s="11"/>
      <c r="F98" s="11"/>
      <c r="G98" s="11"/>
      <c r="H98" s="11"/>
      <c r="I98" s="11"/>
      <c r="J98" s="109"/>
      <c r="M98" s="108"/>
      <c r="N98" s="11"/>
      <c r="O98" s="11"/>
      <c r="P98" s="11"/>
      <c r="Q98" s="11"/>
      <c r="R98" s="11"/>
      <c r="S98" s="11"/>
      <c r="T98" s="11"/>
      <c r="U98" s="109"/>
      <c r="W98" s="108"/>
      <c r="X98" s="11"/>
      <c r="Y98" s="11"/>
      <c r="Z98" s="11"/>
      <c r="AA98" s="11"/>
      <c r="AB98" s="11"/>
      <c r="AC98" s="11"/>
      <c r="AD98" s="11"/>
      <c r="AE98" s="109"/>
      <c r="AF98" s="108"/>
      <c r="AG98" s="11"/>
      <c r="AH98" s="11"/>
      <c r="AI98" s="11"/>
      <c r="AJ98" s="11"/>
      <c r="AK98" s="11"/>
      <c r="AL98" s="11"/>
      <c r="AM98" s="11"/>
      <c r="AN98" s="109"/>
      <c r="AO98" s="108"/>
      <c r="AP98" s="11"/>
      <c r="AQ98" s="11"/>
      <c r="AR98" s="11"/>
      <c r="AS98" s="11"/>
      <c r="AT98" s="11"/>
      <c r="AU98" s="11"/>
      <c r="AV98" s="11"/>
      <c r="AW98" s="109"/>
      <c r="AX98" s="108"/>
      <c r="AY98" s="11"/>
      <c r="AZ98" s="11"/>
      <c r="BA98" s="11"/>
      <c r="BB98" s="11"/>
      <c r="BC98" s="11"/>
      <c r="BD98" s="11"/>
      <c r="BE98" s="11"/>
      <c r="BF98" s="109"/>
      <c r="BG98" s="108"/>
      <c r="BH98" s="11"/>
      <c r="BI98" s="11"/>
      <c r="BJ98" s="11"/>
      <c r="BK98" s="11"/>
      <c r="BL98" s="11"/>
      <c r="BM98" s="11"/>
      <c r="BN98" s="11"/>
      <c r="BO98" s="109"/>
    </row>
  </sheetData>
  <printOptions/>
  <pageMargins left="1.062992125984252" right="0.7874015748031497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showZeros="0" zoomScale="70" zoomScaleNormal="70" workbookViewId="0" topLeftCell="A1">
      <selection activeCell="B18" sqref="B18"/>
    </sheetView>
  </sheetViews>
  <sheetFormatPr defaultColWidth="9.140625" defaultRowHeight="15" customHeight="1"/>
  <cols>
    <col min="1" max="1" width="9.28125" style="1" customWidth="1"/>
    <col min="2" max="2" width="7.00390625" style="1" customWidth="1"/>
    <col min="3" max="3" width="6.140625" style="1" customWidth="1"/>
    <col min="4" max="4" width="24.421875" style="1" customWidth="1"/>
    <col min="5" max="5" width="18.140625" style="1" customWidth="1"/>
    <col min="6" max="8" width="6.140625" style="1" customWidth="1"/>
    <col min="9" max="9" width="0.9921875" style="1" customWidth="1"/>
    <col min="10" max="10" width="7.00390625" style="2" customWidth="1"/>
    <col min="11" max="11" width="6.140625" style="1" customWidth="1"/>
    <col min="12" max="12" width="6.421875" style="1" customWidth="1"/>
    <col min="13" max="13" width="6.140625" style="1" customWidth="1"/>
    <col min="14" max="14" width="0.85546875" style="2" customWidth="1"/>
    <col min="15" max="15" width="6.28125" style="2" customWidth="1"/>
    <col min="16" max="16" width="6.8515625" style="2" customWidth="1"/>
    <col min="17" max="19" width="6.140625" style="1" customWidth="1"/>
    <col min="20" max="20" width="0.9921875" style="2" customWidth="1"/>
    <col min="21" max="21" width="7.28125" style="2" customWidth="1"/>
    <col min="22" max="22" width="8.421875" style="2" customWidth="1"/>
    <col min="23" max="23" width="8.00390625" style="4" customWidth="1"/>
    <col min="24" max="24" width="9.8515625" style="3" customWidth="1"/>
    <col min="25" max="25" width="5.7109375" style="1" customWidth="1"/>
    <col min="26" max="26" width="6.140625" style="1" customWidth="1"/>
    <col min="27" max="27" width="5.00390625" style="1" customWidth="1"/>
    <col min="28" max="28" width="5.57421875" style="1" customWidth="1"/>
    <col min="29" max="16384" width="9.140625" style="1" customWidth="1"/>
  </cols>
  <sheetData>
    <row r="1" spans="1:28" ht="15" customHeight="1">
      <c r="A1" s="17"/>
      <c r="B1" s="17"/>
      <c r="C1" s="17"/>
      <c r="D1" s="17"/>
      <c r="E1" s="17"/>
      <c r="F1" s="17"/>
      <c r="G1" s="17"/>
      <c r="H1" s="17"/>
      <c r="I1" s="17"/>
      <c r="J1" s="32"/>
      <c r="K1" s="17"/>
      <c r="L1" s="17"/>
      <c r="M1" s="17"/>
      <c r="N1" s="32"/>
      <c r="O1" s="32"/>
      <c r="P1" s="32"/>
      <c r="Q1" s="17"/>
      <c r="R1" s="17"/>
      <c r="S1" s="17"/>
      <c r="T1" s="32"/>
      <c r="U1" s="32"/>
      <c r="V1" s="32"/>
      <c r="W1" s="33"/>
      <c r="X1" s="34"/>
      <c r="Y1" s="17"/>
      <c r="Z1" s="17"/>
      <c r="AA1" s="17"/>
      <c r="AB1" s="17"/>
    </row>
    <row r="2" spans="1:28" ht="15" customHeight="1">
      <c r="A2" s="13"/>
      <c r="B2" s="35"/>
      <c r="AB2" s="15"/>
    </row>
    <row r="3" spans="1:28" s="5" customFormat="1" ht="18.75" customHeight="1">
      <c r="A3" s="61"/>
      <c r="B3" s="60"/>
      <c r="C3" s="9"/>
      <c r="D3" s="9"/>
      <c r="E3" s="9"/>
      <c r="F3" s="9"/>
      <c r="G3" s="9"/>
      <c r="H3" s="56" t="s">
        <v>23</v>
      </c>
      <c r="I3" s="52"/>
      <c r="J3" s="52"/>
      <c r="K3" s="9"/>
      <c r="L3" s="9"/>
      <c r="M3" s="9"/>
      <c r="N3" s="36"/>
      <c r="O3" s="36"/>
      <c r="P3" s="52"/>
      <c r="Q3" s="9"/>
      <c r="R3" s="9"/>
      <c r="S3" s="52" t="s">
        <v>1</v>
      </c>
      <c r="T3" s="52"/>
      <c r="U3" s="52"/>
      <c r="V3" s="181" t="str">
        <f>blad1!K5</f>
        <v>TK Trossö</v>
      </c>
      <c r="W3" s="9"/>
      <c r="X3" s="9"/>
      <c r="Y3" s="9"/>
      <c r="Z3" s="9"/>
      <c r="AA3" s="9"/>
      <c r="AB3" s="54"/>
    </row>
    <row r="4" spans="1:28" s="5" customFormat="1" ht="18.75" customHeight="1">
      <c r="A4" s="50"/>
      <c r="B4" s="9"/>
      <c r="C4" s="9"/>
      <c r="D4" s="9"/>
      <c r="E4" s="9"/>
      <c r="F4" s="9"/>
      <c r="G4" s="9"/>
      <c r="H4" s="56" t="s">
        <v>0</v>
      </c>
      <c r="I4" s="9"/>
      <c r="J4" s="51"/>
      <c r="K4" s="9"/>
      <c r="L4" s="9"/>
      <c r="M4" s="9"/>
      <c r="N4" s="36"/>
      <c r="O4" s="36"/>
      <c r="P4" s="52"/>
      <c r="Q4" s="9"/>
      <c r="R4" s="9"/>
      <c r="S4" s="10" t="s">
        <v>3</v>
      </c>
      <c r="T4" s="10"/>
      <c r="U4" s="10"/>
      <c r="V4" s="182" t="str">
        <f>blad1!K6</f>
        <v>c/o Koistinen, Skepparegatan 32</v>
      </c>
      <c r="W4" s="8"/>
      <c r="X4" s="8"/>
      <c r="Y4" s="8"/>
      <c r="Z4" s="8"/>
      <c r="AA4" s="8"/>
      <c r="AB4" s="54"/>
    </row>
    <row r="5" spans="1:28" s="5" customFormat="1" ht="18.75" customHeight="1">
      <c r="A5" s="50"/>
      <c r="B5" s="9"/>
      <c r="C5" s="9"/>
      <c r="D5" s="9"/>
      <c r="E5" s="9"/>
      <c r="F5" s="9"/>
      <c r="G5" s="9"/>
      <c r="H5" s="9"/>
      <c r="I5" s="9"/>
      <c r="J5" s="52"/>
      <c r="K5" s="9"/>
      <c r="L5" s="9"/>
      <c r="M5" s="9"/>
      <c r="N5" s="36"/>
      <c r="O5" s="36"/>
      <c r="P5" s="52"/>
      <c r="Q5" s="9"/>
      <c r="R5" s="9"/>
      <c r="S5" s="10" t="s">
        <v>4</v>
      </c>
      <c r="T5" s="10"/>
      <c r="U5" s="10"/>
      <c r="V5" s="182" t="str">
        <f>blad1!K7</f>
        <v>371 35 Karlskrona</v>
      </c>
      <c r="W5" s="8"/>
      <c r="X5" s="8"/>
      <c r="Y5" s="8"/>
      <c r="Z5" s="8"/>
      <c r="AA5" s="8"/>
      <c r="AB5" s="54"/>
    </row>
    <row r="6" spans="1:28" s="5" customFormat="1" ht="18.75" customHeight="1">
      <c r="A6" s="50"/>
      <c r="B6" s="9"/>
      <c r="C6" s="9"/>
      <c r="D6" s="189" t="s">
        <v>115</v>
      </c>
      <c r="E6" s="195">
        <f>blad1!K3</f>
        <v>39004</v>
      </c>
      <c r="F6" s="9"/>
      <c r="G6" s="174"/>
      <c r="H6" s="9"/>
      <c r="I6" s="9"/>
      <c r="J6" s="186"/>
      <c r="K6" s="9"/>
      <c r="L6" s="9"/>
      <c r="M6" s="9"/>
      <c r="N6" s="36"/>
      <c r="O6" s="36"/>
      <c r="P6" s="52"/>
      <c r="Q6" s="9"/>
      <c r="R6" s="9"/>
      <c r="AB6" s="54"/>
    </row>
    <row r="7" spans="1:28" s="5" customFormat="1" ht="16.5" customHeight="1">
      <c r="A7" s="55"/>
      <c r="B7" s="8"/>
      <c r="C7" s="8"/>
      <c r="D7" s="8"/>
      <c r="E7" s="8"/>
      <c r="F7" s="8"/>
      <c r="G7" s="8"/>
      <c r="H7" s="8"/>
      <c r="I7" s="8"/>
      <c r="J7" s="185"/>
      <c r="K7" s="8"/>
      <c r="L7" s="8"/>
      <c r="M7" s="8"/>
      <c r="N7" s="10"/>
      <c r="O7" s="10"/>
      <c r="P7" s="10"/>
      <c r="Q7" s="8"/>
      <c r="R7" s="8"/>
      <c r="S7" s="8"/>
      <c r="T7" s="10"/>
      <c r="U7" s="10"/>
      <c r="V7" s="10"/>
      <c r="W7" s="8"/>
      <c r="X7" s="8"/>
      <c r="Y7" s="8"/>
      <c r="Z7" s="8"/>
      <c r="AA7" s="8"/>
      <c r="AB7" s="53"/>
    </row>
    <row r="8" spans="12:22" s="5" customFormat="1" ht="16.5" customHeight="1">
      <c r="L8" s="9"/>
      <c r="M8" s="9"/>
      <c r="N8" s="7"/>
      <c r="O8" s="7"/>
      <c r="P8" s="7"/>
      <c r="T8" s="7"/>
      <c r="U8" s="7"/>
      <c r="V8" s="7"/>
    </row>
    <row r="9" spans="1:28" s="5" customFormat="1" ht="16.5" customHeight="1">
      <c r="A9" s="81" t="s">
        <v>80</v>
      </c>
      <c r="B9" s="48"/>
      <c r="C9" s="8"/>
      <c r="D9" s="167" t="s">
        <v>81</v>
      </c>
      <c r="E9" s="77" t="s">
        <v>113</v>
      </c>
      <c r="F9" s="77" t="s">
        <v>39</v>
      </c>
      <c r="G9" s="48"/>
      <c r="H9" s="77" t="s">
        <v>176</v>
      </c>
      <c r="K9" s="52" t="s">
        <v>5</v>
      </c>
      <c r="L9" s="9"/>
      <c r="M9" s="183" t="str">
        <f>blad1!K4</f>
        <v>Allsvenska serien Omg 4</v>
      </c>
      <c r="N9" s="8"/>
      <c r="O9" s="8"/>
      <c r="P9" s="10"/>
      <c r="Q9" s="8"/>
      <c r="R9" s="8"/>
      <c r="S9" s="52" t="s">
        <v>6</v>
      </c>
      <c r="T9" s="52"/>
      <c r="U9" s="52"/>
      <c r="V9" s="49"/>
      <c r="W9" s="8"/>
      <c r="X9" s="8"/>
      <c r="Y9" s="8"/>
      <c r="Z9" s="8"/>
      <c r="AA9" s="8"/>
      <c r="AB9" s="9"/>
    </row>
    <row r="10" spans="10:22" s="5" customFormat="1" ht="16.5" customHeight="1">
      <c r="J10" s="7"/>
      <c r="N10" s="7"/>
      <c r="O10" s="7"/>
      <c r="P10" s="7"/>
      <c r="T10" s="7"/>
      <c r="U10" s="7"/>
      <c r="V10" s="7"/>
    </row>
    <row r="11" spans="1:28" ht="15" customHeight="1">
      <c r="A11" s="168" t="s">
        <v>7</v>
      </c>
      <c r="B11" s="168" t="s">
        <v>8</v>
      </c>
      <c r="C11" s="168" t="s">
        <v>9</v>
      </c>
      <c r="D11" s="169" t="s">
        <v>10</v>
      </c>
      <c r="E11" s="169" t="s">
        <v>11</v>
      </c>
      <c r="F11" s="13"/>
      <c r="G11" s="14" t="s">
        <v>24</v>
      </c>
      <c r="H11" s="15"/>
      <c r="I11" s="19"/>
      <c r="J11" s="19" t="s">
        <v>25</v>
      </c>
      <c r="K11" s="13"/>
      <c r="L11" s="14" t="s">
        <v>2</v>
      </c>
      <c r="M11" s="21"/>
      <c r="N11"/>
      <c r="O11" s="19" t="s">
        <v>26</v>
      </c>
      <c r="P11" s="173" t="s">
        <v>27</v>
      </c>
      <c r="Q11" s="13"/>
      <c r="R11" s="14" t="s">
        <v>28</v>
      </c>
      <c r="S11" s="15"/>
      <c r="T11"/>
      <c r="U11" s="19" t="s">
        <v>29</v>
      </c>
      <c r="V11" s="19" t="s">
        <v>30</v>
      </c>
      <c r="W11" s="171" t="s">
        <v>13</v>
      </c>
      <c r="X11" s="172" t="s">
        <v>31</v>
      </c>
      <c r="Y11" s="168" t="s">
        <v>14</v>
      </c>
      <c r="Z11" s="168" t="s">
        <v>15</v>
      </c>
      <c r="AA11" s="168" t="s">
        <v>15</v>
      </c>
      <c r="AB11" s="168" t="s">
        <v>15</v>
      </c>
    </row>
    <row r="12" spans="1:28" s="35" customFormat="1" ht="15" customHeight="1">
      <c r="A12" s="170" t="s">
        <v>16</v>
      </c>
      <c r="B12" s="12"/>
      <c r="C12" s="12"/>
      <c r="D12" s="16"/>
      <c r="E12" s="16"/>
      <c r="F12" s="16">
        <v>1</v>
      </c>
      <c r="G12" s="17">
        <v>2</v>
      </c>
      <c r="H12" s="18">
        <v>3</v>
      </c>
      <c r="I12" s="20"/>
      <c r="J12" s="20" t="s">
        <v>12</v>
      </c>
      <c r="K12" s="16">
        <v>1</v>
      </c>
      <c r="L12" s="17">
        <v>2</v>
      </c>
      <c r="M12" s="18">
        <v>3</v>
      </c>
      <c r="N12"/>
      <c r="O12" s="20" t="s">
        <v>12</v>
      </c>
      <c r="P12" s="20" t="s">
        <v>32</v>
      </c>
      <c r="Q12" s="16">
        <v>1</v>
      </c>
      <c r="R12" s="17">
        <v>2</v>
      </c>
      <c r="S12" s="18">
        <v>3</v>
      </c>
      <c r="T12"/>
      <c r="U12" s="20" t="s">
        <v>12</v>
      </c>
      <c r="V12" s="20"/>
      <c r="W12" s="22"/>
      <c r="X12" s="23"/>
      <c r="Y12" s="12"/>
      <c r="Z12" s="12"/>
      <c r="AA12" s="12"/>
      <c r="AB12" s="12"/>
    </row>
    <row r="13" spans="1:28" s="35" customFormat="1" ht="18" customHeight="1">
      <c r="A13" s="85">
        <f>blad1!B4</f>
        <v>610316</v>
      </c>
      <c r="B13" s="79">
        <f>blad1!E4</f>
        <v>55.1</v>
      </c>
      <c r="C13" s="86"/>
      <c r="D13" s="87" t="str">
        <f>blad1!C4</f>
        <v>Maria Eriksson</v>
      </c>
      <c r="E13" s="90" t="str">
        <f>blad1!D4</f>
        <v>Malmö AK</v>
      </c>
      <c r="F13" s="40">
        <f>blad1!F4</f>
        <v>140</v>
      </c>
      <c r="G13" s="40">
        <v>145</v>
      </c>
      <c r="H13" s="40">
        <v>150</v>
      </c>
      <c r="I13" s="38">
        <f aca="true" t="shared" si="0" ref="I13:I25">MAX(F13,G13,H13)</f>
        <v>150</v>
      </c>
      <c r="J13" s="39">
        <f aca="true" t="shared" si="1" ref="J13:J25">IF(I13&lt;0,0,I13)</f>
        <v>150</v>
      </c>
      <c r="K13" s="40">
        <f>blad1!G4</f>
        <v>90</v>
      </c>
      <c r="L13" s="40">
        <v>95</v>
      </c>
      <c r="M13" s="40">
        <v>-97.5</v>
      </c>
      <c r="N13" s="39">
        <f aca="true" t="shared" si="2" ref="N13:N25">MAX(K13,L13,M13)</f>
        <v>95</v>
      </c>
      <c r="O13" s="39">
        <f aca="true" t="shared" si="3" ref="O13:O25">IF(N13&lt;0,0,N13)</f>
        <v>95</v>
      </c>
      <c r="P13" s="39">
        <f aca="true" t="shared" si="4" ref="P13:P25">SUM(J13+O13)</f>
        <v>245</v>
      </c>
      <c r="Q13" s="40">
        <f>blad1!H4</f>
        <v>140</v>
      </c>
      <c r="R13" s="40">
        <v>150</v>
      </c>
      <c r="S13" s="40">
        <v>155</v>
      </c>
      <c r="T13" s="39">
        <f aca="true" t="shared" si="5" ref="T13:T25">MAX(Q13,R13,S13)</f>
        <v>155</v>
      </c>
      <c r="U13" s="39">
        <f aca="true" t="shared" si="6" ref="U13:U25">IF(T13&lt;0,0,T13)</f>
        <v>155</v>
      </c>
      <c r="V13" s="39">
        <f aca="true" t="shared" si="7" ref="V13:V25">SUM(J13+O13+U13)</f>
        <v>400</v>
      </c>
      <c r="W13" s="41">
        <v>1.1916</v>
      </c>
      <c r="X13" s="38">
        <f aca="true" t="shared" si="8" ref="X13:X25">SUM(V13*W13)</f>
        <v>476.64</v>
      </c>
      <c r="Y13" s="42">
        <v>1</v>
      </c>
      <c r="Z13" s="42"/>
      <c r="AA13" s="42"/>
      <c r="AB13" s="42"/>
    </row>
    <row r="14" spans="1:28" s="35" customFormat="1" ht="18" customHeight="1">
      <c r="A14" s="85">
        <f>blad1!B5</f>
        <v>0</v>
      </c>
      <c r="B14" s="79">
        <f>blad1!E5</f>
        <v>0</v>
      </c>
      <c r="C14" s="83"/>
      <c r="D14" s="87">
        <f>blad1!C5</f>
        <v>0</v>
      </c>
      <c r="E14" s="90">
        <f>blad1!D5</f>
        <v>0</v>
      </c>
      <c r="F14" s="40">
        <f>blad1!F5</f>
        <v>0</v>
      </c>
      <c r="G14" s="40"/>
      <c r="H14" s="40"/>
      <c r="I14" s="38">
        <f t="shared" si="0"/>
        <v>0</v>
      </c>
      <c r="J14" s="39">
        <f t="shared" si="1"/>
        <v>0</v>
      </c>
      <c r="K14" s="40">
        <f>blad1!G5</f>
        <v>0</v>
      </c>
      <c r="L14" s="40"/>
      <c r="M14" s="40"/>
      <c r="N14" s="39">
        <f t="shared" si="2"/>
        <v>0</v>
      </c>
      <c r="O14" s="39">
        <f t="shared" si="3"/>
        <v>0</v>
      </c>
      <c r="P14" s="39">
        <f t="shared" si="4"/>
        <v>0</v>
      </c>
      <c r="Q14" s="40">
        <f>blad1!H5</f>
        <v>0</v>
      </c>
      <c r="R14" s="40"/>
      <c r="S14" s="40"/>
      <c r="T14" s="39">
        <f t="shared" si="5"/>
        <v>0</v>
      </c>
      <c r="U14" s="39">
        <f t="shared" si="6"/>
        <v>0</v>
      </c>
      <c r="V14" s="39">
        <f t="shared" si="7"/>
        <v>0</v>
      </c>
      <c r="W14" s="41">
        <f aca="true" t="shared" si="9" ref="W14:W25">IF(B14&lt;&gt;0,VLOOKUP(INT(B14),Wilksmen,(B14-INT(B14))*10+2),0)</f>
        <v>0</v>
      </c>
      <c r="X14" s="38">
        <f t="shared" si="8"/>
        <v>0</v>
      </c>
      <c r="Y14" s="40"/>
      <c r="Z14" s="40"/>
      <c r="AA14" s="40"/>
      <c r="AB14" s="40"/>
    </row>
    <row r="15" spans="1:28" s="35" customFormat="1" ht="18" customHeight="1">
      <c r="A15" s="85">
        <f>blad1!B6</f>
        <v>880309</v>
      </c>
      <c r="B15" s="198">
        <f>blad1!E6</f>
        <v>73.05</v>
      </c>
      <c r="C15" s="89"/>
      <c r="D15" s="87" t="str">
        <f>blad1!C6</f>
        <v>Jonna Olsson</v>
      </c>
      <c r="E15" s="90" t="str">
        <f>blad1!D6</f>
        <v>TK Trossö</v>
      </c>
      <c r="F15" s="40">
        <f>blad1!F6</f>
        <v>140</v>
      </c>
      <c r="G15" s="40">
        <v>148</v>
      </c>
      <c r="H15" s="40">
        <v>-155</v>
      </c>
      <c r="I15" s="38">
        <f t="shared" si="0"/>
        <v>148</v>
      </c>
      <c r="J15" s="39">
        <v>147.5</v>
      </c>
      <c r="K15" s="40">
        <f>blad1!G6</f>
        <v>50</v>
      </c>
      <c r="L15" s="40">
        <v>55.5</v>
      </c>
      <c r="M15" s="40">
        <v>-57.5</v>
      </c>
      <c r="N15" s="39">
        <f t="shared" si="2"/>
        <v>55.5</v>
      </c>
      <c r="O15" s="39">
        <v>55</v>
      </c>
      <c r="P15" s="39">
        <f t="shared" si="4"/>
        <v>202.5</v>
      </c>
      <c r="Q15" s="40">
        <f>blad1!H6</f>
        <v>140</v>
      </c>
      <c r="R15" s="40">
        <v>150</v>
      </c>
      <c r="S15" s="40">
        <v>-158</v>
      </c>
      <c r="T15" s="39">
        <f t="shared" si="5"/>
        <v>150</v>
      </c>
      <c r="U15" s="39">
        <f t="shared" si="6"/>
        <v>150</v>
      </c>
      <c r="V15" s="39">
        <f t="shared" si="7"/>
        <v>352.5</v>
      </c>
      <c r="W15" s="41">
        <v>0.9663</v>
      </c>
      <c r="X15" s="38">
        <f t="shared" si="8"/>
        <v>340.62075000000004</v>
      </c>
      <c r="Y15" s="286">
        <v>1</v>
      </c>
      <c r="Z15" s="40"/>
      <c r="AA15" s="40"/>
      <c r="AB15" s="40"/>
    </row>
    <row r="16" spans="1:28" s="35" customFormat="1" ht="18" customHeight="1">
      <c r="A16" s="85">
        <f>blad1!B7</f>
        <v>0</v>
      </c>
      <c r="B16" s="198">
        <f>blad1!E7</f>
        <v>0</v>
      </c>
      <c r="C16" s="89"/>
      <c r="D16" s="87">
        <f>blad1!C7</f>
        <v>0</v>
      </c>
      <c r="E16" s="90">
        <f>blad1!D7</f>
        <v>0</v>
      </c>
      <c r="F16" s="40">
        <f>blad1!F7</f>
        <v>0</v>
      </c>
      <c r="G16" s="40"/>
      <c r="H16" s="40"/>
      <c r="I16" s="38">
        <f t="shared" si="0"/>
        <v>0</v>
      </c>
      <c r="J16" s="39">
        <f t="shared" si="1"/>
        <v>0</v>
      </c>
      <c r="K16" s="40">
        <f>blad1!G7</f>
        <v>0</v>
      </c>
      <c r="L16" s="40"/>
      <c r="M16" s="40"/>
      <c r="N16" s="39">
        <f t="shared" si="2"/>
        <v>0</v>
      </c>
      <c r="O16" s="39">
        <f t="shared" si="3"/>
        <v>0</v>
      </c>
      <c r="P16" s="39">
        <f t="shared" si="4"/>
        <v>0</v>
      </c>
      <c r="Q16" s="40">
        <f>blad1!H7</f>
        <v>0</v>
      </c>
      <c r="R16" s="40"/>
      <c r="S16" s="40"/>
      <c r="T16" s="39">
        <f t="shared" si="5"/>
        <v>0</v>
      </c>
      <c r="U16" s="39">
        <f t="shared" si="6"/>
        <v>0</v>
      </c>
      <c r="V16" s="39">
        <f t="shared" si="7"/>
        <v>0</v>
      </c>
      <c r="W16" s="41">
        <f t="shared" si="9"/>
        <v>0</v>
      </c>
      <c r="X16" s="38">
        <f t="shared" si="8"/>
        <v>0</v>
      </c>
      <c r="Y16" s="40"/>
      <c r="Z16" s="40"/>
      <c r="AA16" s="40"/>
      <c r="AB16" s="40"/>
    </row>
    <row r="17" spans="1:28" s="35" customFormat="1" ht="18" customHeight="1">
      <c r="A17" s="85">
        <f>blad1!B8</f>
        <v>0</v>
      </c>
      <c r="B17" s="198">
        <f>blad1!E8</f>
        <v>0</v>
      </c>
      <c r="C17" s="83"/>
      <c r="D17" s="87">
        <f>blad1!C8</f>
        <v>0</v>
      </c>
      <c r="E17" s="90">
        <f>blad1!D8</f>
        <v>0</v>
      </c>
      <c r="F17" s="40">
        <f>blad1!F8</f>
        <v>0</v>
      </c>
      <c r="G17" s="40"/>
      <c r="H17" s="40"/>
      <c r="I17" s="38">
        <f t="shared" si="0"/>
        <v>0</v>
      </c>
      <c r="J17" s="39">
        <f t="shared" si="1"/>
        <v>0</v>
      </c>
      <c r="K17" s="40">
        <f>blad1!G8</f>
        <v>0</v>
      </c>
      <c r="L17" s="40"/>
      <c r="M17" s="40"/>
      <c r="N17" s="39">
        <f t="shared" si="2"/>
        <v>0</v>
      </c>
      <c r="O17" s="39">
        <f t="shared" si="3"/>
        <v>0</v>
      </c>
      <c r="P17" s="39">
        <f t="shared" si="4"/>
        <v>0</v>
      </c>
      <c r="Q17" s="40">
        <f>blad1!H8</f>
        <v>0</v>
      </c>
      <c r="R17" s="40"/>
      <c r="S17" s="40"/>
      <c r="T17" s="39">
        <f t="shared" si="5"/>
        <v>0</v>
      </c>
      <c r="U17" s="39">
        <f t="shared" si="6"/>
        <v>0</v>
      </c>
      <c r="V17" s="39">
        <f t="shared" si="7"/>
        <v>0</v>
      </c>
      <c r="W17" s="41">
        <f t="shared" si="9"/>
        <v>0</v>
      </c>
      <c r="X17" s="38">
        <f t="shared" si="8"/>
        <v>0</v>
      </c>
      <c r="Y17" s="40"/>
      <c r="Z17" s="40"/>
      <c r="AA17" s="40"/>
      <c r="AB17" s="40"/>
    </row>
    <row r="18" spans="1:28" s="35" customFormat="1" ht="18" customHeight="1">
      <c r="A18" s="85">
        <f>blad1!B9</f>
        <v>0</v>
      </c>
      <c r="B18" s="198">
        <f>blad1!E9</f>
        <v>0</v>
      </c>
      <c r="C18" s="89"/>
      <c r="D18" s="87">
        <f>blad1!C9</f>
        <v>0</v>
      </c>
      <c r="E18" s="90">
        <f>blad1!D9</f>
        <v>0</v>
      </c>
      <c r="F18" s="40">
        <f>blad1!F9</f>
        <v>0</v>
      </c>
      <c r="G18" s="40"/>
      <c r="H18" s="40"/>
      <c r="I18" s="38">
        <f t="shared" si="0"/>
        <v>0</v>
      </c>
      <c r="J18" s="39">
        <f t="shared" si="1"/>
        <v>0</v>
      </c>
      <c r="K18" s="40">
        <f>blad1!G9</f>
        <v>0</v>
      </c>
      <c r="L18" s="40"/>
      <c r="M18" s="40"/>
      <c r="N18" s="39">
        <f t="shared" si="2"/>
        <v>0</v>
      </c>
      <c r="O18" s="39">
        <f t="shared" si="3"/>
        <v>0</v>
      </c>
      <c r="P18" s="39">
        <f t="shared" si="4"/>
        <v>0</v>
      </c>
      <c r="Q18" s="40">
        <f>blad1!H9</f>
        <v>0</v>
      </c>
      <c r="R18" s="40"/>
      <c r="S18" s="40"/>
      <c r="T18" s="39">
        <f t="shared" si="5"/>
        <v>0</v>
      </c>
      <c r="U18" s="39">
        <f t="shared" si="6"/>
        <v>0</v>
      </c>
      <c r="V18" s="39">
        <f t="shared" si="7"/>
        <v>0</v>
      </c>
      <c r="W18" s="41">
        <f t="shared" si="9"/>
        <v>0</v>
      </c>
      <c r="X18" s="38">
        <f t="shared" si="8"/>
        <v>0</v>
      </c>
      <c r="Y18" s="40"/>
      <c r="Z18" s="40"/>
      <c r="AA18" s="40"/>
      <c r="AB18" s="40"/>
    </row>
    <row r="19" spans="1:28" s="35" customFormat="1" ht="18" customHeight="1">
      <c r="A19" s="85">
        <f>blad1!B10</f>
        <v>0</v>
      </c>
      <c r="B19" s="79">
        <f>blad1!E10</f>
        <v>0</v>
      </c>
      <c r="C19" s="89"/>
      <c r="D19" s="87">
        <f>blad1!C10</f>
        <v>0</v>
      </c>
      <c r="E19" s="90">
        <f>blad1!D10</f>
        <v>0</v>
      </c>
      <c r="F19" s="40">
        <f>blad1!F10</f>
        <v>0</v>
      </c>
      <c r="G19" s="40"/>
      <c r="H19" s="40"/>
      <c r="I19" s="38">
        <f t="shared" si="0"/>
        <v>0</v>
      </c>
      <c r="J19" s="39">
        <f t="shared" si="1"/>
        <v>0</v>
      </c>
      <c r="K19" s="40">
        <f>blad1!G10</f>
        <v>0</v>
      </c>
      <c r="L19" s="40"/>
      <c r="M19" s="40"/>
      <c r="N19" s="39">
        <f t="shared" si="2"/>
        <v>0</v>
      </c>
      <c r="O19" s="39">
        <f t="shared" si="3"/>
        <v>0</v>
      </c>
      <c r="P19" s="39">
        <f t="shared" si="4"/>
        <v>0</v>
      </c>
      <c r="Q19" s="40">
        <f>blad1!H10</f>
        <v>0</v>
      </c>
      <c r="R19" s="40"/>
      <c r="S19" s="40"/>
      <c r="T19" s="39">
        <f t="shared" si="5"/>
        <v>0</v>
      </c>
      <c r="U19" s="39">
        <f t="shared" si="6"/>
        <v>0</v>
      </c>
      <c r="V19" s="39">
        <f t="shared" si="7"/>
        <v>0</v>
      </c>
      <c r="W19" s="41">
        <f t="shared" si="9"/>
        <v>0</v>
      </c>
      <c r="X19" s="38">
        <f t="shared" si="8"/>
        <v>0</v>
      </c>
      <c r="Y19" s="40"/>
      <c r="Z19" s="40"/>
      <c r="AA19" s="40"/>
      <c r="AB19" s="40"/>
    </row>
    <row r="20" spans="1:28" s="35" customFormat="1" ht="18" customHeight="1">
      <c r="A20" s="85">
        <f>blad1!B11</f>
        <v>0</v>
      </c>
      <c r="B20" s="79">
        <f>blad1!E11</f>
        <v>0</v>
      </c>
      <c r="C20" s="83"/>
      <c r="D20" s="87">
        <f>blad1!C11</f>
        <v>0</v>
      </c>
      <c r="E20" s="90">
        <f>blad1!D11</f>
        <v>0</v>
      </c>
      <c r="F20" s="40">
        <f>blad1!F11</f>
        <v>0</v>
      </c>
      <c r="G20" s="40"/>
      <c r="H20" s="40"/>
      <c r="I20" s="38">
        <f t="shared" si="0"/>
        <v>0</v>
      </c>
      <c r="J20" s="39">
        <f t="shared" si="1"/>
        <v>0</v>
      </c>
      <c r="K20" s="40">
        <f>blad1!G11</f>
        <v>0</v>
      </c>
      <c r="L20" s="40"/>
      <c r="M20" s="40"/>
      <c r="N20" s="39">
        <f t="shared" si="2"/>
        <v>0</v>
      </c>
      <c r="O20" s="39">
        <f t="shared" si="3"/>
        <v>0</v>
      </c>
      <c r="P20" s="39">
        <f t="shared" si="4"/>
        <v>0</v>
      </c>
      <c r="Q20" s="40">
        <f>blad1!H11</f>
        <v>0</v>
      </c>
      <c r="R20" s="40"/>
      <c r="S20" s="40"/>
      <c r="T20" s="39">
        <f t="shared" si="5"/>
        <v>0</v>
      </c>
      <c r="U20" s="39">
        <f t="shared" si="6"/>
        <v>0</v>
      </c>
      <c r="V20" s="39">
        <f t="shared" si="7"/>
        <v>0</v>
      </c>
      <c r="W20" s="41">
        <f t="shared" si="9"/>
        <v>0</v>
      </c>
      <c r="X20" s="38">
        <f t="shared" si="8"/>
        <v>0</v>
      </c>
      <c r="Y20" s="40"/>
      <c r="Z20" s="40"/>
      <c r="AA20" s="40"/>
      <c r="AB20" s="40"/>
    </row>
    <row r="21" spans="1:28" s="35" customFormat="1" ht="18" customHeight="1">
      <c r="A21" s="85">
        <f>blad1!B12</f>
        <v>0</v>
      </c>
      <c r="B21" s="79">
        <f>blad1!E12</f>
        <v>0</v>
      </c>
      <c r="C21" s="89"/>
      <c r="D21" s="87">
        <f>blad1!C12</f>
        <v>0</v>
      </c>
      <c r="E21" s="90">
        <f>blad1!D12</f>
        <v>0</v>
      </c>
      <c r="F21" s="40">
        <f>blad1!F12</f>
        <v>0</v>
      </c>
      <c r="G21" s="40"/>
      <c r="H21" s="40"/>
      <c r="I21" s="38">
        <f t="shared" si="0"/>
        <v>0</v>
      </c>
      <c r="J21" s="39">
        <f t="shared" si="1"/>
        <v>0</v>
      </c>
      <c r="K21" s="40">
        <f>blad1!G12</f>
        <v>0</v>
      </c>
      <c r="L21" s="40"/>
      <c r="M21" s="40"/>
      <c r="N21" s="39">
        <f t="shared" si="2"/>
        <v>0</v>
      </c>
      <c r="O21" s="39">
        <f t="shared" si="3"/>
        <v>0</v>
      </c>
      <c r="P21" s="39">
        <f t="shared" si="4"/>
        <v>0</v>
      </c>
      <c r="Q21" s="40">
        <f>blad1!H12</f>
        <v>0</v>
      </c>
      <c r="R21" s="40"/>
      <c r="S21" s="40"/>
      <c r="T21" s="39">
        <f t="shared" si="5"/>
        <v>0</v>
      </c>
      <c r="U21" s="39">
        <f t="shared" si="6"/>
        <v>0</v>
      </c>
      <c r="V21" s="39">
        <f t="shared" si="7"/>
        <v>0</v>
      </c>
      <c r="W21" s="41">
        <f t="shared" si="9"/>
        <v>0</v>
      </c>
      <c r="X21" s="38">
        <f t="shared" si="8"/>
        <v>0</v>
      </c>
      <c r="Y21" s="40"/>
      <c r="Z21" s="40"/>
      <c r="AA21" s="40"/>
      <c r="AB21" s="40"/>
    </row>
    <row r="22" spans="1:28" s="35" customFormat="1" ht="18" customHeight="1">
      <c r="A22" s="85">
        <f>blad1!B13</f>
        <v>0</v>
      </c>
      <c r="B22" s="79">
        <f>blad1!E13</f>
        <v>0</v>
      </c>
      <c r="C22" s="42"/>
      <c r="D22" s="87">
        <f>blad1!C13</f>
        <v>0</v>
      </c>
      <c r="E22" s="90">
        <f>blad1!D13</f>
        <v>0</v>
      </c>
      <c r="F22" s="40">
        <f>blad1!F13</f>
        <v>0</v>
      </c>
      <c r="G22" s="40"/>
      <c r="H22" s="40"/>
      <c r="I22" s="38">
        <f t="shared" si="0"/>
        <v>0</v>
      </c>
      <c r="J22" s="39">
        <f t="shared" si="1"/>
        <v>0</v>
      </c>
      <c r="K22" s="40">
        <f>blad1!G13</f>
        <v>0</v>
      </c>
      <c r="L22" s="40"/>
      <c r="M22" s="40"/>
      <c r="N22" s="39">
        <f t="shared" si="2"/>
        <v>0</v>
      </c>
      <c r="O22" s="39">
        <f t="shared" si="3"/>
        <v>0</v>
      </c>
      <c r="P22" s="39">
        <f t="shared" si="4"/>
        <v>0</v>
      </c>
      <c r="Q22" s="40">
        <f>blad1!H13</f>
        <v>0</v>
      </c>
      <c r="R22" s="40"/>
      <c r="S22" s="40"/>
      <c r="T22" s="39">
        <f t="shared" si="5"/>
        <v>0</v>
      </c>
      <c r="U22" s="39">
        <f t="shared" si="6"/>
        <v>0</v>
      </c>
      <c r="V22" s="39">
        <f t="shared" si="7"/>
        <v>0</v>
      </c>
      <c r="W22" s="41">
        <f t="shared" si="9"/>
        <v>0</v>
      </c>
      <c r="X22" s="38">
        <f t="shared" si="8"/>
        <v>0</v>
      </c>
      <c r="Y22" s="40"/>
      <c r="Z22" s="40"/>
      <c r="AA22" s="40"/>
      <c r="AB22" s="40"/>
    </row>
    <row r="23" spans="1:28" s="35" customFormat="1" ht="18" customHeight="1">
      <c r="A23" s="85">
        <f>blad1!B14</f>
        <v>0</v>
      </c>
      <c r="B23" s="79">
        <f>blad1!E14</f>
        <v>0</v>
      </c>
      <c r="C23" s="42"/>
      <c r="D23" s="87">
        <f>blad1!C14</f>
        <v>0</v>
      </c>
      <c r="E23" s="90">
        <f>blad1!D14</f>
        <v>0</v>
      </c>
      <c r="F23" s="40">
        <f>blad1!F14</f>
        <v>0</v>
      </c>
      <c r="G23" s="40"/>
      <c r="H23" s="40"/>
      <c r="I23" s="38">
        <f t="shared" si="0"/>
        <v>0</v>
      </c>
      <c r="J23" s="39">
        <f t="shared" si="1"/>
        <v>0</v>
      </c>
      <c r="K23" s="40">
        <f>blad1!G14</f>
        <v>0</v>
      </c>
      <c r="L23" s="40"/>
      <c r="M23" s="40"/>
      <c r="N23" s="39">
        <f t="shared" si="2"/>
        <v>0</v>
      </c>
      <c r="O23" s="39">
        <f t="shared" si="3"/>
        <v>0</v>
      </c>
      <c r="P23" s="39">
        <f t="shared" si="4"/>
        <v>0</v>
      </c>
      <c r="Q23" s="40">
        <f>blad1!H14</f>
        <v>0</v>
      </c>
      <c r="R23" s="40"/>
      <c r="S23" s="40"/>
      <c r="T23" s="39">
        <f t="shared" si="5"/>
        <v>0</v>
      </c>
      <c r="U23" s="39">
        <f t="shared" si="6"/>
        <v>0</v>
      </c>
      <c r="V23" s="39">
        <f t="shared" si="7"/>
        <v>0</v>
      </c>
      <c r="W23" s="41">
        <f t="shared" si="9"/>
        <v>0</v>
      </c>
      <c r="X23" s="38">
        <f t="shared" si="8"/>
        <v>0</v>
      </c>
      <c r="Y23" s="40"/>
      <c r="Z23" s="40"/>
      <c r="AA23" s="40"/>
      <c r="AB23" s="40"/>
    </row>
    <row r="24" spans="1:28" s="35" customFormat="1" ht="18" customHeight="1">
      <c r="A24" s="85">
        <f>blad1!B15</f>
        <v>0</v>
      </c>
      <c r="B24" s="79">
        <f>blad1!E15</f>
        <v>0</v>
      </c>
      <c r="C24" s="89"/>
      <c r="D24" s="87">
        <f>blad1!C15</f>
        <v>0</v>
      </c>
      <c r="E24" s="90">
        <f>blad1!D15</f>
        <v>0</v>
      </c>
      <c r="F24" s="40">
        <f>blad1!F15</f>
        <v>0</v>
      </c>
      <c r="G24" s="40"/>
      <c r="H24" s="40"/>
      <c r="I24" s="38">
        <f t="shared" si="0"/>
        <v>0</v>
      </c>
      <c r="J24" s="39">
        <f t="shared" si="1"/>
        <v>0</v>
      </c>
      <c r="K24" s="40">
        <f>blad1!G15</f>
        <v>0</v>
      </c>
      <c r="L24" s="40"/>
      <c r="M24" s="40"/>
      <c r="N24" s="39">
        <f t="shared" si="2"/>
        <v>0</v>
      </c>
      <c r="O24" s="39">
        <f t="shared" si="3"/>
        <v>0</v>
      </c>
      <c r="P24" s="39">
        <f t="shared" si="4"/>
        <v>0</v>
      </c>
      <c r="Q24" s="40">
        <f>blad1!H15</f>
        <v>0</v>
      </c>
      <c r="R24" s="40"/>
      <c r="S24" s="40"/>
      <c r="T24" s="39">
        <f t="shared" si="5"/>
        <v>0</v>
      </c>
      <c r="U24" s="39">
        <f t="shared" si="6"/>
        <v>0</v>
      </c>
      <c r="V24" s="39">
        <f t="shared" si="7"/>
        <v>0</v>
      </c>
      <c r="W24" s="41">
        <f t="shared" si="9"/>
        <v>0</v>
      </c>
      <c r="X24" s="38">
        <f t="shared" si="8"/>
        <v>0</v>
      </c>
      <c r="Y24" s="40"/>
      <c r="Z24" s="40"/>
      <c r="AA24" s="40"/>
      <c r="AB24" s="40"/>
    </row>
    <row r="25" spans="1:28" s="35" customFormat="1" ht="18" customHeight="1">
      <c r="A25" s="85">
        <f>blad1!B16</f>
        <v>0</v>
      </c>
      <c r="B25" s="79">
        <f>blad1!E16</f>
        <v>0</v>
      </c>
      <c r="C25" s="42"/>
      <c r="D25" s="87">
        <f>blad1!C16</f>
        <v>0</v>
      </c>
      <c r="E25" s="90">
        <f>blad1!D16</f>
        <v>0</v>
      </c>
      <c r="F25" s="40">
        <f>blad1!F16</f>
        <v>0</v>
      </c>
      <c r="G25" s="40"/>
      <c r="H25" s="40"/>
      <c r="I25" s="38">
        <f t="shared" si="0"/>
        <v>0</v>
      </c>
      <c r="J25" s="39">
        <f t="shared" si="1"/>
        <v>0</v>
      </c>
      <c r="K25" s="40">
        <f>blad1!G16</f>
        <v>0</v>
      </c>
      <c r="L25" s="40"/>
      <c r="M25" s="40"/>
      <c r="N25" s="39">
        <f t="shared" si="2"/>
        <v>0</v>
      </c>
      <c r="O25" s="39">
        <f t="shared" si="3"/>
        <v>0</v>
      </c>
      <c r="P25" s="39">
        <f t="shared" si="4"/>
        <v>0</v>
      </c>
      <c r="Q25" s="40">
        <f>blad1!H16</f>
        <v>0</v>
      </c>
      <c r="R25" s="40"/>
      <c r="S25" s="40"/>
      <c r="T25" s="39">
        <f t="shared" si="5"/>
        <v>0</v>
      </c>
      <c r="U25" s="39">
        <f t="shared" si="6"/>
        <v>0</v>
      </c>
      <c r="V25" s="39">
        <f t="shared" si="7"/>
        <v>0</v>
      </c>
      <c r="W25" s="41">
        <f t="shared" si="9"/>
        <v>0</v>
      </c>
      <c r="X25" s="38">
        <f t="shared" si="8"/>
        <v>0</v>
      </c>
      <c r="Y25" s="40"/>
      <c r="Z25" s="40"/>
      <c r="AA25" s="40"/>
      <c r="AB25" s="40"/>
    </row>
    <row r="26" spans="1:31" ht="18" customHeight="1">
      <c r="A26" s="85"/>
      <c r="B26" s="79"/>
      <c r="C26" s="92"/>
      <c r="D26" s="87"/>
      <c r="E26" s="90"/>
      <c r="F26" s="40">
        <f>blad1!F17</f>
        <v>0</v>
      </c>
      <c r="G26" s="92"/>
      <c r="H26" s="92"/>
      <c r="I26" s="38"/>
      <c r="J26" s="39"/>
      <c r="K26" s="40">
        <f>blad1!G17</f>
        <v>0</v>
      </c>
      <c r="L26" s="92"/>
      <c r="M26" s="92"/>
      <c r="N26" s="39"/>
      <c r="O26" s="39"/>
      <c r="P26" s="39"/>
      <c r="Q26" s="40">
        <f>blad1!H17</f>
        <v>0</v>
      </c>
      <c r="R26" s="92"/>
      <c r="S26" s="92"/>
      <c r="T26" s="39"/>
      <c r="U26" s="39"/>
      <c r="V26" s="39"/>
      <c r="W26" s="41"/>
      <c r="X26" s="38"/>
      <c r="Y26" s="92"/>
      <c r="Z26" s="92"/>
      <c r="AA26" s="92"/>
      <c r="AB26" s="92"/>
      <c r="AC26" s="35"/>
      <c r="AD26" s="35"/>
      <c r="AE26" s="35"/>
    </row>
    <row r="27" spans="1:28" s="6" customFormat="1" ht="18" customHeight="1">
      <c r="A27" s="85"/>
      <c r="B27" s="79"/>
      <c r="C27" s="93"/>
      <c r="D27" s="87"/>
      <c r="E27" s="90"/>
      <c r="F27" s="40">
        <f>blad1!F18</f>
        <v>0</v>
      </c>
      <c r="G27" s="93"/>
      <c r="H27" s="93"/>
      <c r="I27" s="38"/>
      <c r="J27" s="39"/>
      <c r="K27" s="40">
        <f>blad1!G18</f>
        <v>0</v>
      </c>
      <c r="L27" s="93"/>
      <c r="M27" s="93"/>
      <c r="N27" s="39"/>
      <c r="O27" s="39"/>
      <c r="P27" s="39"/>
      <c r="Q27" s="40">
        <f>blad1!H18</f>
        <v>0</v>
      </c>
      <c r="R27" s="93"/>
      <c r="S27" s="93"/>
      <c r="T27" s="39"/>
      <c r="U27" s="39"/>
      <c r="V27" s="39"/>
      <c r="W27" s="41"/>
      <c r="X27" s="38"/>
      <c r="Y27" s="93"/>
      <c r="Z27" s="93"/>
      <c r="AA27" s="93"/>
      <c r="AB27" s="93"/>
    </row>
    <row r="28" spans="1:28" s="6" customFormat="1" ht="18" customHeight="1">
      <c r="A28" s="60"/>
      <c r="B28" s="80"/>
      <c r="C28" s="60"/>
      <c r="D28" s="60"/>
      <c r="E28" s="60"/>
      <c r="F28" s="62"/>
      <c r="G28" s="60"/>
      <c r="H28" s="60"/>
      <c r="I28" s="63"/>
      <c r="J28" s="64"/>
      <c r="K28" s="62"/>
      <c r="L28" s="60"/>
      <c r="M28" s="60"/>
      <c r="N28" s="64"/>
      <c r="O28" s="64"/>
      <c r="P28" s="64"/>
      <c r="Q28" s="62"/>
      <c r="R28" s="60"/>
      <c r="S28" s="60"/>
      <c r="T28" s="64"/>
      <c r="U28" s="64"/>
      <c r="V28" s="64"/>
      <c r="W28" s="65"/>
      <c r="X28" s="63"/>
      <c r="Y28" s="60"/>
      <c r="Z28" s="60"/>
      <c r="AA28" s="60"/>
      <c r="AB28" s="60"/>
    </row>
    <row r="29" spans="1:28" s="6" customFormat="1" ht="18" customHeight="1">
      <c r="A29" s="95" t="s">
        <v>38</v>
      </c>
      <c r="B29" s="96"/>
      <c r="C29" s="60"/>
      <c r="D29" s="62"/>
      <c r="E29" s="60"/>
      <c r="F29" s="63"/>
      <c r="G29" s="64"/>
      <c r="H29" s="62"/>
      <c r="I29" s="60"/>
      <c r="J29" s="60"/>
      <c r="K29" s="64"/>
      <c r="L29" s="64"/>
      <c r="M29" s="64"/>
      <c r="N29" s="62"/>
      <c r="O29" s="60"/>
      <c r="P29" s="60"/>
      <c r="Q29" s="64"/>
      <c r="R29" s="179" t="s">
        <v>84</v>
      </c>
      <c r="S29" s="64"/>
      <c r="T29" s="65"/>
      <c r="U29" s="63"/>
      <c r="V29" s="64"/>
      <c r="W29" s="65"/>
      <c r="X29" s="63"/>
      <c r="Y29" s="60"/>
      <c r="Z29" s="60"/>
      <c r="AA29" s="60"/>
      <c r="AB29" s="60"/>
    </row>
    <row r="30" spans="1:28" s="6" customFormat="1" ht="18" customHeight="1">
      <c r="A30" s="60"/>
      <c r="B30" s="80"/>
      <c r="C30" s="60"/>
      <c r="D30" s="60"/>
      <c r="E30" s="60"/>
      <c r="F30" s="62"/>
      <c r="G30" s="60"/>
      <c r="H30" s="60"/>
      <c r="I30" s="63"/>
      <c r="J30" s="64"/>
      <c r="K30" s="62"/>
      <c r="L30" s="60"/>
      <c r="M30" s="60"/>
      <c r="N30" s="64"/>
      <c r="O30" s="64"/>
      <c r="P30" s="64"/>
      <c r="Q30" s="62"/>
      <c r="R30" s="60"/>
      <c r="S30" s="60"/>
      <c r="T30" s="64"/>
      <c r="U30" s="64"/>
      <c r="V30" s="64"/>
      <c r="W30" s="65"/>
      <c r="X30" s="63"/>
      <c r="Y30" s="60"/>
      <c r="Z30" s="60"/>
      <c r="AA30" s="60"/>
      <c r="AB30" s="60"/>
    </row>
    <row r="31" spans="1:26" s="6" customFormat="1" ht="15" customHeight="1">
      <c r="A31" s="6" t="s">
        <v>17</v>
      </c>
      <c r="E31" s="6" t="s">
        <v>18</v>
      </c>
      <c r="G31"/>
      <c r="H31" s="6" t="s">
        <v>18</v>
      </c>
      <c r="I31" s="24"/>
      <c r="M31" s="27" t="s">
        <v>19</v>
      </c>
      <c r="R31" s="6" t="s">
        <v>20</v>
      </c>
      <c r="W31"/>
      <c r="X31" s="27" t="s">
        <v>21</v>
      </c>
      <c r="Y31" s="25"/>
      <c r="Z31" s="26"/>
    </row>
    <row r="32" spans="7:26" s="6" customFormat="1" ht="15" customHeight="1">
      <c r="G32" s="36"/>
      <c r="I32" s="24"/>
      <c r="M32" s="24"/>
      <c r="W32"/>
      <c r="X32" s="24"/>
      <c r="Y32" s="25"/>
      <c r="Z32" s="26"/>
    </row>
    <row r="33" spans="1:28" s="6" customFormat="1" ht="27" customHeight="1">
      <c r="A33" s="43"/>
      <c r="B33" s="43"/>
      <c r="C33" s="43"/>
      <c r="D33" s="43"/>
      <c r="E33" s="43"/>
      <c r="F33" s="43"/>
      <c r="G33" s="44"/>
      <c r="H33" s="43"/>
      <c r="I33" s="29"/>
      <c r="J33" s="28"/>
      <c r="K33" s="28"/>
      <c r="L33" s="28"/>
      <c r="M33" s="45"/>
      <c r="N33" s="28"/>
      <c r="O33" s="28"/>
      <c r="P33" s="28"/>
      <c r="Q33" s="28"/>
      <c r="R33" s="28"/>
      <c r="S33" s="28"/>
      <c r="T33" s="28"/>
      <c r="U33" s="28"/>
      <c r="V33" s="28"/>
      <c r="W33" s="11"/>
      <c r="X33" s="29"/>
      <c r="Y33" s="30"/>
      <c r="Z33" s="31"/>
      <c r="AA33" s="28"/>
      <c r="AB33" s="28"/>
    </row>
    <row r="34" spans="7:26" s="6" customFormat="1" ht="15" customHeight="1">
      <c r="G34"/>
      <c r="I34" s="24"/>
      <c r="M34" s="24"/>
      <c r="W34"/>
      <c r="X34" s="24"/>
      <c r="Y34" s="25"/>
      <c r="Z34" s="26"/>
    </row>
    <row r="35" spans="1:26" s="6" customFormat="1" ht="15" customHeight="1">
      <c r="A35" s="6" t="s">
        <v>22</v>
      </c>
      <c r="E35" s="6" t="s">
        <v>22</v>
      </c>
      <c r="G35"/>
      <c r="H35" s="6" t="s">
        <v>22</v>
      </c>
      <c r="I35" s="24"/>
      <c r="M35" s="6" t="s">
        <v>22</v>
      </c>
      <c r="R35" s="6" t="s">
        <v>22</v>
      </c>
      <c r="W35"/>
      <c r="X35" s="6" t="s">
        <v>22</v>
      </c>
      <c r="Y35" s="25"/>
      <c r="Z35" s="26"/>
    </row>
    <row r="36" spans="9:26" s="6" customFormat="1" ht="15" customHeight="1">
      <c r="I36"/>
      <c r="J36"/>
      <c r="L36" s="24"/>
      <c r="P36"/>
      <c r="Q36"/>
      <c r="R36" s="24"/>
      <c r="W36"/>
      <c r="X36" s="24"/>
      <c r="Y36" s="25"/>
      <c r="Z36" s="26"/>
    </row>
    <row r="37" spans="1:28" ht="15" customHeight="1">
      <c r="A37" s="47"/>
      <c r="B37" s="47"/>
      <c r="C37" s="17"/>
      <c r="D37" s="17"/>
      <c r="E37" s="11"/>
      <c r="F37" s="17"/>
      <c r="G37" s="17"/>
      <c r="H37" s="11"/>
      <c r="I37" s="11"/>
      <c r="J37" s="11"/>
      <c r="K37" s="47"/>
      <c r="L37" s="32"/>
      <c r="M37" s="17"/>
      <c r="N37" s="17"/>
      <c r="O37" s="17"/>
      <c r="P37" s="11"/>
      <c r="Q37" s="11"/>
      <c r="R37" s="46"/>
      <c r="S37" s="17"/>
      <c r="T37" s="17"/>
      <c r="U37" s="17"/>
      <c r="V37" s="17"/>
      <c r="W37" s="11"/>
      <c r="X37" s="32"/>
      <c r="Y37" s="33"/>
      <c r="Z37" s="34"/>
      <c r="AA37" s="17"/>
      <c r="AB37" s="17"/>
    </row>
  </sheetData>
  <hyperlinks>
    <hyperlink ref="R29" r:id="rId1" display="mailto:kansli@styrkelyft.se"/>
  </hyperlinks>
  <printOptions/>
  <pageMargins left="0.5905511811023623" right="0.5905511811023623" top="0.984251968503937" bottom="0.7874015748031497" header="0.5118110236220472" footer="0.5118110236220472"/>
  <pageSetup fitToHeight="1" fitToWidth="1" horizontalDpi="300" verticalDpi="300" orientation="landscape" paperSize="9" scale="68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showZeros="0" tabSelected="1" zoomScale="70" zoomScaleNormal="70" workbookViewId="0" topLeftCell="A1">
      <selection activeCell="F35" sqref="F35"/>
    </sheetView>
  </sheetViews>
  <sheetFormatPr defaultColWidth="9.140625" defaultRowHeight="15" customHeight="1"/>
  <cols>
    <col min="1" max="1" width="9.28125" style="1" customWidth="1"/>
    <col min="2" max="2" width="7.00390625" style="1" customWidth="1"/>
    <col min="3" max="3" width="6.140625" style="1" customWidth="1"/>
    <col min="4" max="4" width="24.421875" style="1" customWidth="1"/>
    <col min="5" max="5" width="18.28125" style="1" customWidth="1"/>
    <col min="6" max="8" width="6.140625" style="1" customWidth="1"/>
    <col min="9" max="9" width="0.9921875" style="1" customWidth="1"/>
    <col min="10" max="10" width="7.421875" style="2" customWidth="1"/>
    <col min="11" max="11" width="6.140625" style="1" customWidth="1"/>
    <col min="12" max="12" width="6.421875" style="1" customWidth="1"/>
    <col min="13" max="13" width="6.140625" style="1" customWidth="1"/>
    <col min="14" max="14" width="0.85546875" style="2" customWidth="1"/>
    <col min="15" max="16" width="6.8515625" style="2" customWidth="1"/>
    <col min="17" max="19" width="6.140625" style="1" customWidth="1"/>
    <col min="20" max="20" width="0.9921875" style="2" customWidth="1"/>
    <col min="21" max="21" width="7.28125" style="2" customWidth="1"/>
    <col min="22" max="22" width="8.421875" style="2" customWidth="1"/>
    <col min="23" max="23" width="8.00390625" style="4" customWidth="1"/>
    <col min="24" max="24" width="9.8515625" style="3" customWidth="1"/>
    <col min="25" max="25" width="5.7109375" style="280" customWidth="1"/>
    <col min="26" max="26" width="5.140625" style="1" customWidth="1"/>
    <col min="27" max="27" width="6.140625" style="1" customWidth="1"/>
    <col min="28" max="28" width="5.57421875" style="1" customWidth="1"/>
    <col min="29" max="16384" width="9.140625" style="1" customWidth="1"/>
  </cols>
  <sheetData>
    <row r="1" spans="1:28" ht="15" customHeight="1">
      <c r="A1" s="17"/>
      <c r="B1" s="17"/>
      <c r="C1" s="17"/>
      <c r="D1" s="17"/>
      <c r="E1" s="17"/>
      <c r="F1" s="17"/>
      <c r="G1" s="17"/>
      <c r="H1" s="17"/>
      <c r="I1" s="17"/>
      <c r="J1" s="32"/>
      <c r="K1" s="17"/>
      <c r="L1" s="17"/>
      <c r="M1" s="17"/>
      <c r="N1" s="32"/>
      <c r="O1" s="32"/>
      <c r="P1" s="32"/>
      <c r="Q1" s="17"/>
      <c r="R1" s="17"/>
      <c r="S1" s="17"/>
      <c r="T1" s="32"/>
      <c r="U1" s="32"/>
      <c r="V1" s="32"/>
      <c r="W1" s="33"/>
      <c r="X1" s="34"/>
      <c r="Y1" s="279"/>
      <c r="Z1" s="17"/>
      <c r="AA1" s="17"/>
      <c r="AB1" s="17"/>
    </row>
    <row r="2" spans="1:28" ht="15" customHeight="1">
      <c r="A2" s="13"/>
      <c r="B2" s="35"/>
      <c r="AB2" s="15"/>
    </row>
    <row r="3" spans="1:28" s="5" customFormat="1" ht="18.75" customHeight="1">
      <c r="A3" s="61"/>
      <c r="B3" s="60"/>
      <c r="C3" s="9"/>
      <c r="D3" s="9"/>
      <c r="E3" s="9"/>
      <c r="F3" s="9"/>
      <c r="G3" s="9"/>
      <c r="H3" s="56" t="s">
        <v>23</v>
      </c>
      <c r="I3" s="52"/>
      <c r="J3" s="52"/>
      <c r="K3" s="9"/>
      <c r="L3" s="9"/>
      <c r="M3" s="9"/>
      <c r="N3" s="36"/>
      <c r="O3" s="36"/>
      <c r="P3" s="52"/>
      <c r="Q3" s="9"/>
      <c r="R3" s="9"/>
      <c r="S3" s="52" t="s">
        <v>1</v>
      </c>
      <c r="T3" s="52"/>
      <c r="U3" s="52"/>
      <c r="V3" s="181" t="str">
        <f>blad1!K5</f>
        <v>TK Trossö</v>
      </c>
      <c r="W3" s="9"/>
      <c r="X3" s="9"/>
      <c r="Y3" s="281"/>
      <c r="Z3" s="9"/>
      <c r="AA3" s="9"/>
      <c r="AB3" s="54"/>
    </row>
    <row r="4" spans="1:28" s="5" customFormat="1" ht="18.75" customHeight="1">
      <c r="A4" s="50"/>
      <c r="B4" s="9"/>
      <c r="C4" s="9"/>
      <c r="D4" s="9"/>
      <c r="E4" s="9"/>
      <c r="F4" s="9"/>
      <c r="G4" s="9"/>
      <c r="H4" s="56" t="s">
        <v>0</v>
      </c>
      <c r="I4" s="9"/>
      <c r="J4" s="51"/>
      <c r="K4" s="9"/>
      <c r="L4" s="9"/>
      <c r="M4" s="9"/>
      <c r="N4" s="36"/>
      <c r="O4" s="36"/>
      <c r="P4" s="52"/>
      <c r="Q4" s="9"/>
      <c r="R4" s="9"/>
      <c r="S4" s="10" t="s">
        <v>3</v>
      </c>
      <c r="T4" s="10"/>
      <c r="U4" s="10"/>
      <c r="V4" s="182" t="str">
        <f>blad1!K6</f>
        <v>c/o Koistinen, Skepparegatan 32</v>
      </c>
      <c r="W4" s="8"/>
      <c r="X4" s="8"/>
      <c r="Y4" s="282"/>
      <c r="Z4" s="8"/>
      <c r="AA4" s="8"/>
      <c r="AB4" s="54"/>
    </row>
    <row r="5" spans="1:28" s="5" customFormat="1" ht="18.75" customHeight="1">
      <c r="A5" s="50"/>
      <c r="B5" s="9"/>
      <c r="C5" s="9"/>
      <c r="D5" s="9"/>
      <c r="E5" s="9"/>
      <c r="F5" s="9"/>
      <c r="G5" s="9"/>
      <c r="H5" s="9"/>
      <c r="I5" s="9"/>
      <c r="J5" s="52"/>
      <c r="K5" s="9"/>
      <c r="L5" s="9"/>
      <c r="M5" s="9"/>
      <c r="N5" s="36"/>
      <c r="O5" s="36"/>
      <c r="P5" s="52"/>
      <c r="Q5" s="9"/>
      <c r="R5" s="9"/>
      <c r="S5" s="10" t="s">
        <v>4</v>
      </c>
      <c r="T5" s="10"/>
      <c r="U5" s="10"/>
      <c r="V5" s="182" t="str">
        <f>blad1!K7</f>
        <v>371 35 Karlskrona</v>
      </c>
      <c r="W5" s="8"/>
      <c r="X5" s="8"/>
      <c r="Y5" s="282"/>
      <c r="Z5" s="8"/>
      <c r="AA5" s="8"/>
      <c r="AB5" s="54"/>
    </row>
    <row r="6" spans="1:28" s="5" customFormat="1" ht="18.75" customHeight="1">
      <c r="A6" s="50"/>
      <c r="B6" s="9"/>
      <c r="C6" s="9"/>
      <c r="D6" s="189" t="s">
        <v>115</v>
      </c>
      <c r="E6" s="195">
        <f>blad1!K3</f>
        <v>39004</v>
      </c>
      <c r="F6" s="9"/>
      <c r="G6" s="174"/>
      <c r="H6" s="9"/>
      <c r="I6" s="9"/>
      <c r="J6" s="187"/>
      <c r="K6" s="9"/>
      <c r="L6" s="9"/>
      <c r="M6" s="9"/>
      <c r="N6" s="36"/>
      <c r="O6" s="36"/>
      <c r="P6" s="52"/>
      <c r="Q6" s="9"/>
      <c r="R6" s="9"/>
      <c r="Y6" s="283"/>
      <c r="AB6" s="54"/>
    </row>
    <row r="7" spans="1:28" s="5" customFormat="1" ht="16.5" customHeight="1">
      <c r="A7" s="55"/>
      <c r="B7" s="8"/>
      <c r="C7" s="8"/>
      <c r="D7" s="8"/>
      <c r="E7" s="8"/>
      <c r="F7" s="8"/>
      <c r="G7" s="8"/>
      <c r="H7" s="8"/>
      <c r="I7" s="8"/>
      <c r="J7" s="10"/>
      <c r="K7" s="8"/>
      <c r="L7" s="8"/>
      <c r="M7" s="8"/>
      <c r="N7" s="10"/>
      <c r="O7" s="10"/>
      <c r="P7" s="10"/>
      <c r="Q7" s="8"/>
      <c r="R7" s="8"/>
      <c r="S7" s="8"/>
      <c r="T7" s="10"/>
      <c r="U7" s="10"/>
      <c r="V7" s="10"/>
      <c r="W7" s="8"/>
      <c r="X7" s="8"/>
      <c r="Y7" s="282"/>
      <c r="Z7" s="8"/>
      <c r="AA7" s="8"/>
      <c r="AB7" s="53"/>
    </row>
    <row r="8" spans="12:25" s="5" customFormat="1" ht="16.5" customHeight="1">
      <c r="L8" s="9"/>
      <c r="M8" s="9"/>
      <c r="N8" s="7"/>
      <c r="O8" s="7"/>
      <c r="P8" s="7"/>
      <c r="T8" s="7"/>
      <c r="U8" s="7"/>
      <c r="V8" s="7"/>
      <c r="Y8" s="283"/>
    </row>
    <row r="9" spans="1:28" s="5" customFormat="1" ht="16.5" customHeight="1">
      <c r="A9" s="81" t="s">
        <v>80</v>
      </c>
      <c r="B9" s="48"/>
      <c r="C9" s="8"/>
      <c r="D9" s="167" t="s">
        <v>81</v>
      </c>
      <c r="E9" s="77" t="s">
        <v>67</v>
      </c>
      <c r="F9" s="77" t="s">
        <v>39</v>
      </c>
      <c r="G9" s="48"/>
      <c r="H9" s="77" t="s">
        <v>176</v>
      </c>
      <c r="K9" s="52" t="s">
        <v>5</v>
      </c>
      <c r="L9" s="9"/>
      <c r="M9" s="183" t="str">
        <f>blad1!K4</f>
        <v>Allsvenska serien Omg 4</v>
      </c>
      <c r="N9" s="8"/>
      <c r="O9" s="8"/>
      <c r="P9" s="10"/>
      <c r="Q9" s="8"/>
      <c r="R9" s="8"/>
      <c r="S9" s="52" t="s">
        <v>6</v>
      </c>
      <c r="T9" s="52"/>
      <c r="U9" s="52"/>
      <c r="V9" s="49"/>
      <c r="W9" s="8"/>
      <c r="X9" s="8"/>
      <c r="Y9" s="282"/>
      <c r="Z9" s="8"/>
      <c r="AA9" s="8"/>
      <c r="AB9" s="9"/>
    </row>
    <row r="10" spans="10:25" s="5" customFormat="1" ht="16.5" customHeight="1">
      <c r="J10" s="7"/>
      <c r="N10" s="7"/>
      <c r="O10" s="7"/>
      <c r="P10" s="7"/>
      <c r="T10" s="7"/>
      <c r="U10" s="7"/>
      <c r="V10" s="7"/>
      <c r="Y10" s="283"/>
    </row>
    <row r="11" spans="1:28" ht="15" customHeight="1">
      <c r="A11" s="168" t="s">
        <v>7</v>
      </c>
      <c r="B11" s="168" t="s">
        <v>8</v>
      </c>
      <c r="C11" s="168" t="s">
        <v>9</v>
      </c>
      <c r="D11" s="169" t="s">
        <v>10</v>
      </c>
      <c r="E11" s="169" t="s">
        <v>11</v>
      </c>
      <c r="F11" s="13"/>
      <c r="G11" s="14" t="s">
        <v>24</v>
      </c>
      <c r="H11" s="15"/>
      <c r="I11" s="19"/>
      <c r="J11" s="19" t="s">
        <v>25</v>
      </c>
      <c r="K11" s="13"/>
      <c r="L11" s="14" t="s">
        <v>2</v>
      </c>
      <c r="M11" s="21"/>
      <c r="N11"/>
      <c r="O11" s="19" t="s">
        <v>26</v>
      </c>
      <c r="P11" s="173" t="s">
        <v>27</v>
      </c>
      <c r="Q11" s="13"/>
      <c r="R11" s="14" t="s">
        <v>28</v>
      </c>
      <c r="S11" s="15"/>
      <c r="T11"/>
      <c r="U11" s="19" t="s">
        <v>29</v>
      </c>
      <c r="V11" s="19" t="s">
        <v>30</v>
      </c>
      <c r="W11" s="171" t="s">
        <v>13</v>
      </c>
      <c r="X11" s="172" t="s">
        <v>31</v>
      </c>
      <c r="Y11" s="284" t="s">
        <v>14</v>
      </c>
      <c r="Z11" s="168" t="s">
        <v>15</v>
      </c>
      <c r="AA11" s="168" t="s">
        <v>15</v>
      </c>
      <c r="AB11" s="168" t="s">
        <v>15</v>
      </c>
    </row>
    <row r="12" spans="1:28" s="35" customFormat="1" ht="15" customHeight="1">
      <c r="A12" s="170" t="s">
        <v>16</v>
      </c>
      <c r="B12" s="12"/>
      <c r="C12" s="12"/>
      <c r="D12" s="16"/>
      <c r="E12" s="16"/>
      <c r="F12" s="16">
        <v>1</v>
      </c>
      <c r="G12" s="17">
        <v>2</v>
      </c>
      <c r="H12" s="18">
        <v>3</v>
      </c>
      <c r="I12" s="20"/>
      <c r="J12" s="20" t="s">
        <v>12</v>
      </c>
      <c r="K12" s="16">
        <v>1</v>
      </c>
      <c r="L12" s="17">
        <v>2</v>
      </c>
      <c r="M12" s="18">
        <v>3</v>
      </c>
      <c r="N12"/>
      <c r="O12" s="20" t="s">
        <v>12</v>
      </c>
      <c r="P12" s="20" t="s">
        <v>32</v>
      </c>
      <c r="Q12" s="16">
        <v>1</v>
      </c>
      <c r="R12" s="17">
        <v>2</v>
      </c>
      <c r="S12" s="18">
        <v>3</v>
      </c>
      <c r="T12"/>
      <c r="U12" s="20" t="s">
        <v>12</v>
      </c>
      <c r="V12" s="20"/>
      <c r="W12" s="22"/>
      <c r="X12" s="23"/>
      <c r="Y12" s="285"/>
      <c r="Z12" s="12"/>
      <c r="AA12" s="12"/>
      <c r="AB12" s="12"/>
    </row>
    <row r="13" spans="1:28" s="35" customFormat="1" ht="18" customHeight="1">
      <c r="A13" s="85">
        <f>blad1!B21</f>
        <v>0</v>
      </c>
      <c r="B13" s="79">
        <f>blad1!E21</f>
        <v>0</v>
      </c>
      <c r="C13" s="86"/>
      <c r="D13" s="87">
        <f>blad1!C21</f>
        <v>0</v>
      </c>
      <c r="E13" s="90">
        <f>blad1!D21</f>
        <v>0</v>
      </c>
      <c r="F13" s="40">
        <f>blad1!F21</f>
        <v>0</v>
      </c>
      <c r="G13" s="40"/>
      <c r="H13" s="40"/>
      <c r="I13" s="38">
        <f aca="true" t="shared" si="0" ref="I13:I27">MAX(F13,G13,H13)</f>
        <v>0</v>
      </c>
      <c r="J13" s="39">
        <f aca="true" t="shared" si="1" ref="J13:J27">IF(I13&lt;0,0,I13)</f>
        <v>0</v>
      </c>
      <c r="K13" s="40">
        <f>blad1!G21</f>
        <v>0</v>
      </c>
      <c r="L13" s="40"/>
      <c r="M13" s="40"/>
      <c r="N13" s="39">
        <f aca="true" t="shared" si="2" ref="N13:N27">MAX(K13,L13,M13)</f>
        <v>0</v>
      </c>
      <c r="O13" s="39">
        <f aca="true" t="shared" si="3" ref="O13:O27">IF(N13&lt;0,0,N13)</f>
        <v>0</v>
      </c>
      <c r="P13" s="39">
        <f aca="true" t="shared" si="4" ref="P13:P27">SUM(J13+O13)</f>
        <v>0</v>
      </c>
      <c r="Q13" s="40">
        <f>blad1!H21</f>
        <v>0</v>
      </c>
      <c r="R13" s="40"/>
      <c r="S13" s="40"/>
      <c r="T13" s="39">
        <f aca="true" t="shared" si="5" ref="T13:T27">MAX(Q13,R13,S13)</f>
        <v>0</v>
      </c>
      <c r="U13" s="39">
        <f aca="true" t="shared" si="6" ref="U13:U27">IF(T13&lt;0,0,T13)</f>
        <v>0</v>
      </c>
      <c r="V13" s="39">
        <f aca="true" t="shared" si="7" ref="V13:V27">SUM(J13+O13+U13)</f>
        <v>0</v>
      </c>
      <c r="W13" s="41">
        <f aca="true" t="shared" si="8" ref="W13:W27">IF(B13&lt;&gt;0,VLOOKUP(INT(B13),Wilksmen,(B13-INT(B13))*10+2),0)</f>
        <v>0</v>
      </c>
      <c r="X13" s="38">
        <f aca="true" t="shared" si="9" ref="X13:X27">SUM(V13*W13)</f>
        <v>0</v>
      </c>
      <c r="Y13" s="286"/>
      <c r="Z13" s="42"/>
      <c r="AA13" s="42"/>
      <c r="AB13" s="42"/>
    </row>
    <row r="14" spans="1:28" s="35" customFormat="1" ht="18" customHeight="1">
      <c r="A14" s="85">
        <f>blad1!B22</f>
        <v>920320</v>
      </c>
      <c r="B14" s="79">
        <f>blad1!E22</f>
        <v>49.95</v>
      </c>
      <c r="C14" s="83">
        <v>50</v>
      </c>
      <c r="D14" s="87" t="str">
        <f>blad1!C22</f>
        <v>Måns Ahlm</v>
      </c>
      <c r="E14" s="90" t="str">
        <f>blad1!D22</f>
        <v>TK Trossö</v>
      </c>
      <c r="F14" s="40">
        <f>blad1!F22</f>
        <v>70</v>
      </c>
      <c r="G14" s="40">
        <v>-90</v>
      </c>
      <c r="H14" s="40">
        <v>95.5</v>
      </c>
      <c r="I14" s="38">
        <f t="shared" si="0"/>
        <v>95.5</v>
      </c>
      <c r="J14" s="39">
        <v>95</v>
      </c>
      <c r="K14" s="40">
        <f>blad1!G22</f>
        <v>40</v>
      </c>
      <c r="L14" s="40">
        <v>45</v>
      </c>
      <c r="M14" s="40">
        <v>47.5</v>
      </c>
      <c r="N14" s="39">
        <f t="shared" si="2"/>
        <v>47.5</v>
      </c>
      <c r="O14" s="39">
        <f t="shared" si="3"/>
        <v>47.5</v>
      </c>
      <c r="P14" s="39">
        <f t="shared" si="4"/>
        <v>142.5</v>
      </c>
      <c r="Q14" s="40">
        <f>blad1!H22</f>
        <v>100</v>
      </c>
      <c r="R14" s="40">
        <v>112.5</v>
      </c>
      <c r="S14" s="40">
        <v>122.5</v>
      </c>
      <c r="T14" s="39">
        <f t="shared" si="5"/>
        <v>122.5</v>
      </c>
      <c r="U14" s="39">
        <f t="shared" si="6"/>
        <v>122.5</v>
      </c>
      <c r="V14" s="39">
        <f t="shared" si="7"/>
        <v>265</v>
      </c>
      <c r="W14" s="41">
        <f t="shared" si="8"/>
        <v>1.0254</v>
      </c>
      <c r="X14" s="38">
        <f t="shared" si="9"/>
        <v>271.73100000000005</v>
      </c>
      <c r="Y14" s="286">
        <v>1</v>
      </c>
      <c r="Z14" s="40"/>
      <c r="AA14" s="40"/>
      <c r="AB14" s="40">
        <v>130.5</v>
      </c>
    </row>
    <row r="15" spans="1:28" s="35" customFormat="1" ht="18" customHeight="1">
      <c r="A15" s="85">
        <f>blad1!B23</f>
        <v>0</v>
      </c>
      <c r="B15" s="79">
        <f>blad1!E23</f>
        <v>0</v>
      </c>
      <c r="C15" s="89"/>
      <c r="D15" s="87">
        <f>blad1!C23</f>
        <v>0</v>
      </c>
      <c r="E15" s="90">
        <f>blad1!D23</f>
        <v>0</v>
      </c>
      <c r="F15" s="40">
        <f>blad1!F23</f>
        <v>0</v>
      </c>
      <c r="G15" s="40"/>
      <c r="H15" s="40"/>
      <c r="I15" s="38">
        <f t="shared" si="0"/>
        <v>0</v>
      </c>
      <c r="J15" s="39">
        <f t="shared" si="1"/>
        <v>0</v>
      </c>
      <c r="K15" s="40">
        <f>blad1!G23</f>
        <v>0</v>
      </c>
      <c r="L15" s="40"/>
      <c r="M15" s="40"/>
      <c r="N15" s="39">
        <f t="shared" si="2"/>
        <v>0</v>
      </c>
      <c r="O15" s="39">
        <f t="shared" si="3"/>
        <v>0</v>
      </c>
      <c r="P15" s="39">
        <f t="shared" si="4"/>
        <v>0</v>
      </c>
      <c r="Q15" s="40">
        <f>blad1!H23</f>
        <v>0</v>
      </c>
      <c r="R15" s="40"/>
      <c r="S15" s="40"/>
      <c r="T15" s="39">
        <f t="shared" si="5"/>
        <v>0</v>
      </c>
      <c r="U15" s="39">
        <f t="shared" si="6"/>
        <v>0</v>
      </c>
      <c r="V15" s="39">
        <f t="shared" si="7"/>
        <v>0</v>
      </c>
      <c r="W15" s="41">
        <f t="shared" si="8"/>
        <v>0</v>
      </c>
      <c r="X15" s="38">
        <f t="shared" si="9"/>
        <v>0</v>
      </c>
      <c r="Y15" s="286"/>
      <c r="Z15" s="40"/>
      <c r="AA15" s="237"/>
      <c r="AB15" s="40"/>
    </row>
    <row r="16" spans="1:28" s="35" customFormat="1" ht="18" customHeight="1">
      <c r="A16" s="85">
        <f>blad1!B24</f>
        <v>890123</v>
      </c>
      <c r="B16" s="79">
        <f>blad1!E24</f>
        <v>59.55</v>
      </c>
      <c r="C16" s="89">
        <v>60</v>
      </c>
      <c r="D16" s="87" t="str">
        <f>blad1!C24</f>
        <v>Isak Janineh</v>
      </c>
      <c r="E16" s="90" t="str">
        <f>blad1!D24</f>
        <v>Malmö AK</v>
      </c>
      <c r="F16" s="40">
        <f>blad1!F24</f>
        <v>130</v>
      </c>
      <c r="G16" s="40">
        <v>137.5</v>
      </c>
      <c r="H16" s="40">
        <v>-145</v>
      </c>
      <c r="I16" s="38">
        <f t="shared" si="0"/>
        <v>137.5</v>
      </c>
      <c r="J16" s="39">
        <f t="shared" si="1"/>
        <v>137.5</v>
      </c>
      <c r="K16" s="40">
        <f>blad1!G24</f>
        <v>85</v>
      </c>
      <c r="L16" s="40">
        <v>90</v>
      </c>
      <c r="M16" s="40">
        <v>93</v>
      </c>
      <c r="N16" s="39">
        <f t="shared" si="2"/>
        <v>93</v>
      </c>
      <c r="O16" s="39">
        <v>92.5</v>
      </c>
      <c r="P16" s="39">
        <f t="shared" si="4"/>
        <v>230</v>
      </c>
      <c r="Q16" s="40">
        <f>blad1!H24</f>
        <v>155</v>
      </c>
      <c r="R16" s="40">
        <v>165</v>
      </c>
      <c r="S16" s="40">
        <v>-170</v>
      </c>
      <c r="T16" s="39">
        <f t="shared" si="5"/>
        <v>165</v>
      </c>
      <c r="U16" s="39">
        <f t="shared" si="6"/>
        <v>165</v>
      </c>
      <c r="V16" s="39">
        <f t="shared" si="7"/>
        <v>395</v>
      </c>
      <c r="W16" s="41">
        <f t="shared" si="8"/>
        <v>0.8594</v>
      </c>
      <c r="X16" s="38">
        <f t="shared" si="9"/>
        <v>339.463</v>
      </c>
      <c r="Y16" s="286">
        <v>1</v>
      </c>
      <c r="Z16" s="40"/>
      <c r="AA16" s="40">
        <v>95</v>
      </c>
      <c r="AB16" s="40"/>
    </row>
    <row r="17" spans="1:28" s="35" customFormat="1" ht="18" customHeight="1">
      <c r="A17" s="85">
        <f>blad1!B25</f>
        <v>890424</v>
      </c>
      <c r="B17" s="79">
        <f>blad1!E25</f>
        <v>58.55</v>
      </c>
      <c r="C17" s="83">
        <v>60</v>
      </c>
      <c r="D17" s="87" t="str">
        <f>blad1!C25</f>
        <v>Patrik Åberg</v>
      </c>
      <c r="E17" s="90" t="str">
        <f>blad1!D25</f>
        <v>Lunds TK</v>
      </c>
      <c r="F17" s="40">
        <f>blad1!F25</f>
        <v>80</v>
      </c>
      <c r="G17" s="40">
        <v>90</v>
      </c>
      <c r="H17" s="40">
        <v>-100</v>
      </c>
      <c r="I17" s="38">
        <f t="shared" si="0"/>
        <v>90</v>
      </c>
      <c r="J17" s="39">
        <f t="shared" si="1"/>
        <v>90</v>
      </c>
      <c r="K17" s="40">
        <f>blad1!G25</f>
        <v>45</v>
      </c>
      <c r="L17" s="40">
        <v>55</v>
      </c>
      <c r="M17" s="40">
        <v>-60</v>
      </c>
      <c r="N17" s="39">
        <f t="shared" si="2"/>
        <v>55</v>
      </c>
      <c r="O17" s="39">
        <f t="shared" si="3"/>
        <v>55</v>
      </c>
      <c r="P17" s="39">
        <f t="shared" si="4"/>
        <v>145</v>
      </c>
      <c r="Q17" s="40">
        <f>blad1!H25</f>
        <v>110</v>
      </c>
      <c r="R17" s="40">
        <v>125</v>
      </c>
      <c r="S17" s="40">
        <v>135</v>
      </c>
      <c r="T17" s="39">
        <f t="shared" si="5"/>
        <v>135</v>
      </c>
      <c r="U17" s="39">
        <f t="shared" si="6"/>
        <v>135</v>
      </c>
      <c r="V17" s="39">
        <f t="shared" si="7"/>
        <v>280</v>
      </c>
      <c r="W17" s="41">
        <f t="shared" si="8"/>
        <v>0.8731</v>
      </c>
      <c r="X17" s="38">
        <f t="shared" si="9"/>
        <v>244.468</v>
      </c>
      <c r="Y17" s="286">
        <v>2</v>
      </c>
      <c r="Z17" s="40"/>
      <c r="AA17" s="40"/>
      <c r="AB17" s="40"/>
    </row>
    <row r="18" spans="1:28" s="35" customFormat="1" ht="18" customHeight="1">
      <c r="A18" s="85">
        <f>blad1!B26</f>
        <v>0</v>
      </c>
      <c r="B18" s="79">
        <f>blad1!E26</f>
        <v>0</v>
      </c>
      <c r="C18" s="89"/>
      <c r="D18" s="87">
        <f>blad1!C26</f>
        <v>0</v>
      </c>
      <c r="E18" s="90">
        <f>blad1!D26</f>
        <v>0</v>
      </c>
      <c r="F18" s="40">
        <f>blad1!F26</f>
        <v>0</v>
      </c>
      <c r="G18" s="40"/>
      <c r="H18" s="40"/>
      <c r="I18" s="38">
        <f t="shared" si="0"/>
        <v>0</v>
      </c>
      <c r="J18" s="39">
        <f t="shared" si="1"/>
        <v>0</v>
      </c>
      <c r="K18" s="40">
        <f>blad1!G26</f>
        <v>0</v>
      </c>
      <c r="L18" s="40"/>
      <c r="M18" s="40"/>
      <c r="N18" s="39">
        <f t="shared" si="2"/>
        <v>0</v>
      </c>
      <c r="O18" s="39">
        <f t="shared" si="3"/>
        <v>0</v>
      </c>
      <c r="P18" s="39">
        <f t="shared" si="4"/>
        <v>0</v>
      </c>
      <c r="Q18" s="40">
        <f>blad1!H26</f>
        <v>0</v>
      </c>
      <c r="R18" s="40"/>
      <c r="S18" s="40"/>
      <c r="T18" s="39">
        <f t="shared" si="5"/>
        <v>0</v>
      </c>
      <c r="U18" s="39">
        <f t="shared" si="6"/>
        <v>0</v>
      </c>
      <c r="V18" s="39">
        <f t="shared" si="7"/>
        <v>0</v>
      </c>
      <c r="W18" s="41">
        <f t="shared" si="8"/>
        <v>0</v>
      </c>
      <c r="X18" s="38">
        <f t="shared" si="9"/>
        <v>0</v>
      </c>
      <c r="Y18" s="286"/>
      <c r="Z18" s="40"/>
      <c r="AA18" s="40"/>
      <c r="AB18" s="40"/>
    </row>
    <row r="19" spans="1:28" s="35" customFormat="1" ht="18" customHeight="1">
      <c r="A19" s="85">
        <f>blad1!B27</f>
        <v>0</v>
      </c>
      <c r="B19" s="79">
        <f>blad1!E27</f>
        <v>0</v>
      </c>
      <c r="C19" s="89"/>
      <c r="D19" s="87">
        <f>blad1!C27</f>
        <v>0</v>
      </c>
      <c r="E19" s="90">
        <f>blad1!D27</f>
        <v>0</v>
      </c>
      <c r="F19" s="40">
        <f>blad1!F27</f>
        <v>0</v>
      </c>
      <c r="G19" s="40"/>
      <c r="H19" s="40"/>
      <c r="I19" s="38">
        <f t="shared" si="0"/>
        <v>0</v>
      </c>
      <c r="J19" s="39">
        <f t="shared" si="1"/>
        <v>0</v>
      </c>
      <c r="K19" s="40">
        <f>blad1!G27</f>
        <v>0</v>
      </c>
      <c r="L19" s="40"/>
      <c r="M19" s="40"/>
      <c r="N19" s="39">
        <f t="shared" si="2"/>
        <v>0</v>
      </c>
      <c r="O19" s="39">
        <f t="shared" si="3"/>
        <v>0</v>
      </c>
      <c r="P19" s="39">
        <f t="shared" si="4"/>
        <v>0</v>
      </c>
      <c r="Q19" s="40">
        <f>blad1!H27</f>
        <v>0</v>
      </c>
      <c r="R19" s="40"/>
      <c r="S19" s="40"/>
      <c r="T19" s="39">
        <f t="shared" si="5"/>
        <v>0</v>
      </c>
      <c r="U19" s="39">
        <f t="shared" si="6"/>
        <v>0</v>
      </c>
      <c r="V19" s="39">
        <f t="shared" si="7"/>
        <v>0</v>
      </c>
      <c r="W19" s="41">
        <f t="shared" si="8"/>
        <v>0</v>
      </c>
      <c r="X19" s="38">
        <f t="shared" si="9"/>
        <v>0</v>
      </c>
      <c r="Y19" s="286"/>
      <c r="Z19" s="40"/>
      <c r="AA19" s="40"/>
      <c r="AB19" s="40"/>
    </row>
    <row r="20" spans="1:28" s="35" customFormat="1" ht="18" customHeight="1">
      <c r="A20" s="85">
        <f>blad1!B28</f>
        <v>0</v>
      </c>
      <c r="B20" s="79">
        <f>blad1!E28</f>
        <v>0</v>
      </c>
      <c r="C20" s="89"/>
      <c r="D20" s="87">
        <f>blad1!C28</f>
        <v>0</v>
      </c>
      <c r="E20" s="90">
        <f>blad1!D28</f>
        <v>0</v>
      </c>
      <c r="F20" s="40">
        <f>blad1!F28</f>
        <v>0</v>
      </c>
      <c r="G20" s="40"/>
      <c r="H20" s="40"/>
      <c r="I20" s="38">
        <f t="shared" si="0"/>
        <v>0</v>
      </c>
      <c r="J20" s="39">
        <f t="shared" si="1"/>
        <v>0</v>
      </c>
      <c r="K20" s="40">
        <f>blad1!G28</f>
        <v>0</v>
      </c>
      <c r="L20" s="40"/>
      <c r="M20" s="40"/>
      <c r="N20" s="39">
        <f t="shared" si="2"/>
        <v>0</v>
      </c>
      <c r="O20" s="39">
        <f t="shared" si="3"/>
        <v>0</v>
      </c>
      <c r="P20" s="39">
        <f t="shared" si="4"/>
        <v>0</v>
      </c>
      <c r="Q20" s="40">
        <f>blad1!H28</f>
        <v>0</v>
      </c>
      <c r="R20" s="40"/>
      <c r="S20" s="40"/>
      <c r="T20" s="39">
        <f t="shared" si="5"/>
        <v>0</v>
      </c>
      <c r="U20" s="39">
        <f t="shared" si="6"/>
        <v>0</v>
      </c>
      <c r="V20" s="39">
        <f t="shared" si="7"/>
        <v>0</v>
      </c>
      <c r="W20" s="41">
        <f t="shared" si="8"/>
        <v>0</v>
      </c>
      <c r="X20" s="38">
        <f t="shared" si="9"/>
        <v>0</v>
      </c>
      <c r="Y20" s="286"/>
      <c r="Z20" s="40"/>
      <c r="AA20" s="40"/>
      <c r="AB20" s="40"/>
    </row>
    <row r="21" spans="1:28" s="35" customFormat="1" ht="18" customHeight="1">
      <c r="A21" s="85">
        <f>blad1!B29</f>
        <v>400206</v>
      </c>
      <c r="B21" s="198">
        <f>blad1!E29</f>
        <v>67.1</v>
      </c>
      <c r="C21" s="89">
        <v>67.5</v>
      </c>
      <c r="D21" s="87" t="str">
        <f>blad1!C29</f>
        <v>Jörg Jönsson</v>
      </c>
      <c r="E21" s="90" t="str">
        <f>blad1!D29</f>
        <v>Malmö AK</v>
      </c>
      <c r="F21" s="40">
        <f>blad1!F29</f>
        <v>95</v>
      </c>
      <c r="G21" s="40">
        <v>100</v>
      </c>
      <c r="H21" s="40">
        <v>105</v>
      </c>
      <c r="I21" s="38">
        <f t="shared" si="0"/>
        <v>105</v>
      </c>
      <c r="J21" s="39">
        <f t="shared" si="1"/>
        <v>105</v>
      </c>
      <c r="K21" s="40">
        <v>60</v>
      </c>
      <c r="L21" s="40">
        <v>-68.5</v>
      </c>
      <c r="M21" s="40">
        <v>-68.5</v>
      </c>
      <c r="N21" s="39">
        <f t="shared" si="2"/>
        <v>60</v>
      </c>
      <c r="O21" s="39">
        <f t="shared" si="3"/>
        <v>60</v>
      </c>
      <c r="P21" s="39">
        <f t="shared" si="4"/>
        <v>165</v>
      </c>
      <c r="Q21" s="40">
        <f>blad1!H29</f>
        <v>130</v>
      </c>
      <c r="R21" s="40">
        <v>-140</v>
      </c>
      <c r="S21" s="40" t="s">
        <v>181</v>
      </c>
      <c r="T21" s="39">
        <f t="shared" si="5"/>
        <v>130</v>
      </c>
      <c r="U21" s="39">
        <f t="shared" si="6"/>
        <v>130</v>
      </c>
      <c r="V21" s="39">
        <f t="shared" si="7"/>
        <v>295</v>
      </c>
      <c r="W21" s="41">
        <f t="shared" si="8"/>
        <v>0.7747</v>
      </c>
      <c r="X21" s="38">
        <f t="shared" si="9"/>
        <v>228.53650000000002</v>
      </c>
      <c r="Y21" s="286">
        <v>5</v>
      </c>
      <c r="Z21" s="40"/>
      <c r="AA21" s="40"/>
      <c r="AB21" s="40"/>
    </row>
    <row r="22" spans="1:28" s="35" customFormat="1" ht="18" customHeight="1">
      <c r="A22" s="85">
        <f>blad1!B30</f>
        <v>810728</v>
      </c>
      <c r="B22" s="79">
        <f>blad1!E30</f>
        <v>66.8</v>
      </c>
      <c r="C22" s="89">
        <v>67.5</v>
      </c>
      <c r="D22" s="87" t="str">
        <f>blad1!C30</f>
        <v>Mattias Nilsson</v>
      </c>
      <c r="E22" s="90" t="str">
        <f>blad1!D30</f>
        <v>TK Trossö</v>
      </c>
      <c r="F22" s="40">
        <v>-185</v>
      </c>
      <c r="G22" s="40">
        <v>185</v>
      </c>
      <c r="H22" s="40">
        <v>-200</v>
      </c>
      <c r="I22" s="38">
        <f t="shared" si="0"/>
        <v>185</v>
      </c>
      <c r="J22" s="39">
        <f t="shared" si="1"/>
        <v>185</v>
      </c>
      <c r="K22" s="40">
        <f>blad1!G30</f>
        <v>110</v>
      </c>
      <c r="L22" s="40">
        <v>-117.5</v>
      </c>
      <c r="M22" s="40">
        <v>-117.5</v>
      </c>
      <c r="N22" s="39">
        <f t="shared" si="2"/>
        <v>110</v>
      </c>
      <c r="O22" s="39">
        <f t="shared" si="3"/>
        <v>110</v>
      </c>
      <c r="P22" s="39">
        <f t="shared" si="4"/>
        <v>295</v>
      </c>
      <c r="Q22" s="40">
        <f>blad1!H30</f>
        <v>190</v>
      </c>
      <c r="R22" s="40">
        <v>205</v>
      </c>
      <c r="S22" s="40">
        <v>-212.5</v>
      </c>
      <c r="T22" s="39">
        <f t="shared" si="5"/>
        <v>205</v>
      </c>
      <c r="U22" s="39">
        <f t="shared" si="6"/>
        <v>205</v>
      </c>
      <c r="V22" s="39">
        <f t="shared" si="7"/>
        <v>500</v>
      </c>
      <c r="W22" s="41">
        <f t="shared" si="8"/>
        <v>0.7775</v>
      </c>
      <c r="X22" s="38">
        <f t="shared" si="9"/>
        <v>388.75</v>
      </c>
      <c r="Y22" s="286">
        <v>2</v>
      </c>
      <c r="Z22" s="40"/>
      <c r="AA22" s="40"/>
      <c r="AB22" s="40"/>
    </row>
    <row r="23" spans="1:28" s="35" customFormat="1" ht="18" customHeight="1">
      <c r="A23" s="85">
        <f>blad1!B31</f>
        <v>890524</v>
      </c>
      <c r="B23" s="79">
        <f>blad1!E31</f>
        <v>67</v>
      </c>
      <c r="C23" s="89">
        <v>67.5</v>
      </c>
      <c r="D23" s="87" t="str">
        <f>blad1!C31</f>
        <v>Oskar Nilsson</v>
      </c>
      <c r="E23" s="90" t="str">
        <f>blad1!D31</f>
        <v>Ramdala IF</v>
      </c>
      <c r="F23" s="40">
        <f>blad1!F31</f>
        <v>150</v>
      </c>
      <c r="G23" s="40">
        <v>157.5</v>
      </c>
      <c r="H23" s="40">
        <v>162.5</v>
      </c>
      <c r="I23" s="38">
        <f t="shared" si="0"/>
        <v>162.5</v>
      </c>
      <c r="J23" s="39">
        <f t="shared" si="1"/>
        <v>162.5</v>
      </c>
      <c r="K23" s="40">
        <f>blad1!G31</f>
        <v>85</v>
      </c>
      <c r="L23" s="40">
        <v>90</v>
      </c>
      <c r="M23" s="40">
        <v>92.5</v>
      </c>
      <c r="N23" s="39">
        <f t="shared" si="2"/>
        <v>92.5</v>
      </c>
      <c r="O23" s="39">
        <f t="shared" si="3"/>
        <v>92.5</v>
      </c>
      <c r="P23" s="39">
        <f t="shared" si="4"/>
        <v>255</v>
      </c>
      <c r="Q23" s="40">
        <f>blad1!H31</f>
        <v>175</v>
      </c>
      <c r="R23" s="40">
        <v>185</v>
      </c>
      <c r="S23" s="40">
        <v>-192.5</v>
      </c>
      <c r="T23" s="39">
        <f t="shared" si="5"/>
        <v>185</v>
      </c>
      <c r="U23" s="39">
        <f t="shared" si="6"/>
        <v>185</v>
      </c>
      <c r="V23" s="39">
        <f t="shared" si="7"/>
        <v>440</v>
      </c>
      <c r="W23" s="41">
        <f t="shared" si="8"/>
        <v>0.7756</v>
      </c>
      <c r="X23" s="38">
        <f t="shared" si="9"/>
        <v>341.26399999999995</v>
      </c>
      <c r="Y23" s="286">
        <v>4</v>
      </c>
      <c r="Z23" s="40"/>
      <c r="AA23" s="40"/>
      <c r="AB23" s="40"/>
    </row>
    <row r="24" spans="1:28" s="35" customFormat="1" ht="18" customHeight="1">
      <c r="A24" s="85">
        <f>blad1!B32</f>
        <v>540819</v>
      </c>
      <c r="B24" s="79">
        <f>blad1!E32</f>
        <v>67.3</v>
      </c>
      <c r="C24" s="89">
        <v>67.5</v>
      </c>
      <c r="D24" s="87" t="str">
        <f>blad1!C32</f>
        <v>Anders Johansson</v>
      </c>
      <c r="E24" s="90" t="str">
        <f>blad1!D32</f>
        <v>Lunds TK</v>
      </c>
      <c r="F24" s="40">
        <f>blad1!F32</f>
        <v>170</v>
      </c>
      <c r="G24" s="40">
        <v>180</v>
      </c>
      <c r="H24" s="40" t="s">
        <v>181</v>
      </c>
      <c r="I24" s="38">
        <f t="shared" si="0"/>
        <v>180</v>
      </c>
      <c r="J24" s="39">
        <f t="shared" si="1"/>
        <v>180</v>
      </c>
      <c r="K24" s="40">
        <v>125</v>
      </c>
      <c r="L24" s="40">
        <v>132.5</v>
      </c>
      <c r="M24" s="40">
        <v>140</v>
      </c>
      <c r="N24" s="39">
        <f t="shared" si="2"/>
        <v>140</v>
      </c>
      <c r="O24" s="39">
        <f t="shared" si="3"/>
        <v>140</v>
      </c>
      <c r="P24" s="39">
        <f t="shared" si="4"/>
        <v>320</v>
      </c>
      <c r="Q24" s="40">
        <f>blad1!H32</f>
        <v>190</v>
      </c>
      <c r="R24" s="40">
        <v>-207.5</v>
      </c>
      <c r="S24" s="40">
        <v>-207.5</v>
      </c>
      <c r="T24" s="39">
        <f t="shared" si="5"/>
        <v>190</v>
      </c>
      <c r="U24" s="39">
        <f t="shared" si="6"/>
        <v>190</v>
      </c>
      <c r="V24" s="39">
        <f t="shared" si="7"/>
        <v>510</v>
      </c>
      <c r="W24" s="41">
        <f t="shared" si="8"/>
        <v>0.7729</v>
      </c>
      <c r="X24" s="38">
        <f t="shared" si="9"/>
        <v>394.17900000000003</v>
      </c>
      <c r="Y24" s="286">
        <v>1</v>
      </c>
      <c r="Z24" s="40"/>
      <c r="AA24" s="40"/>
      <c r="AB24" s="40"/>
    </row>
    <row r="25" spans="1:28" s="35" customFormat="1" ht="18" customHeight="1">
      <c r="A25" s="85">
        <f>blad1!B33</f>
        <v>871221</v>
      </c>
      <c r="B25" s="79">
        <f>blad1!E33</f>
        <v>67.1</v>
      </c>
      <c r="C25" s="89">
        <v>67.5</v>
      </c>
      <c r="D25" s="87" t="str">
        <f>blad1!C33</f>
        <v>Saki Papapanagiotou</v>
      </c>
      <c r="E25" s="90" t="str">
        <f>blad1!D33</f>
        <v>Lunds TK</v>
      </c>
      <c r="F25" s="40">
        <f>blad1!F33</f>
        <v>165</v>
      </c>
      <c r="G25" s="40">
        <v>180</v>
      </c>
      <c r="H25" s="40">
        <v>-185</v>
      </c>
      <c r="I25" s="38">
        <f t="shared" si="0"/>
        <v>180</v>
      </c>
      <c r="J25" s="39">
        <f t="shared" si="1"/>
        <v>180</v>
      </c>
      <c r="K25" s="40">
        <f>blad1!G33</f>
        <v>100</v>
      </c>
      <c r="L25" s="40">
        <v>105</v>
      </c>
      <c r="M25" s="40">
        <v>-110</v>
      </c>
      <c r="N25" s="39">
        <f t="shared" si="2"/>
        <v>105</v>
      </c>
      <c r="O25" s="39">
        <f t="shared" si="3"/>
        <v>105</v>
      </c>
      <c r="P25" s="39">
        <f t="shared" si="4"/>
        <v>285</v>
      </c>
      <c r="Q25" s="40">
        <f>blad1!H33</f>
        <v>160</v>
      </c>
      <c r="R25" s="40">
        <v>172.5</v>
      </c>
      <c r="S25" s="40">
        <v>-177.5</v>
      </c>
      <c r="T25" s="39">
        <f t="shared" si="5"/>
        <v>172.5</v>
      </c>
      <c r="U25" s="39">
        <f t="shared" si="6"/>
        <v>172.5</v>
      </c>
      <c r="V25" s="39">
        <f t="shared" si="7"/>
        <v>457.5</v>
      </c>
      <c r="W25" s="41">
        <f t="shared" si="8"/>
        <v>0.7747</v>
      </c>
      <c r="X25" s="38">
        <f t="shared" si="9"/>
        <v>354.42525</v>
      </c>
      <c r="Y25" s="286">
        <v>3</v>
      </c>
      <c r="Z25" s="40"/>
      <c r="AA25" s="40"/>
      <c r="AB25" s="40"/>
    </row>
    <row r="26" spans="1:31" ht="18" customHeight="1">
      <c r="A26" s="85">
        <f>blad1!B34</f>
        <v>0</v>
      </c>
      <c r="B26" s="79">
        <f>blad1!E34</f>
        <v>0</v>
      </c>
      <c r="C26" s="89"/>
      <c r="D26" s="87">
        <f>blad1!C34</f>
        <v>0</v>
      </c>
      <c r="E26" s="90">
        <f>blad1!D34</f>
        <v>0</v>
      </c>
      <c r="F26" s="40">
        <f>blad1!F34</f>
        <v>0</v>
      </c>
      <c r="G26" s="92"/>
      <c r="H26" s="92"/>
      <c r="I26" s="38">
        <f t="shared" si="0"/>
        <v>0</v>
      </c>
      <c r="J26" s="39">
        <f t="shared" si="1"/>
        <v>0</v>
      </c>
      <c r="K26" s="40">
        <f>blad1!G34</f>
        <v>0</v>
      </c>
      <c r="L26" s="92"/>
      <c r="M26" s="92"/>
      <c r="N26" s="39">
        <f t="shared" si="2"/>
        <v>0</v>
      </c>
      <c r="O26" s="39">
        <f t="shared" si="3"/>
        <v>0</v>
      </c>
      <c r="P26" s="39">
        <f t="shared" si="4"/>
        <v>0</v>
      </c>
      <c r="Q26" s="40">
        <f>blad1!H34</f>
        <v>0</v>
      </c>
      <c r="R26" s="92"/>
      <c r="S26" s="92"/>
      <c r="T26" s="39">
        <f t="shared" si="5"/>
        <v>0</v>
      </c>
      <c r="U26" s="39">
        <f t="shared" si="6"/>
        <v>0</v>
      </c>
      <c r="V26" s="39">
        <f t="shared" si="7"/>
        <v>0</v>
      </c>
      <c r="W26" s="41">
        <f t="shared" si="8"/>
        <v>0</v>
      </c>
      <c r="X26" s="38">
        <f t="shared" si="9"/>
        <v>0</v>
      </c>
      <c r="Y26" s="287"/>
      <c r="Z26" s="92"/>
      <c r="AA26" s="92"/>
      <c r="AB26" s="92"/>
      <c r="AC26" s="35"/>
      <c r="AD26" s="35"/>
      <c r="AE26" s="35"/>
    </row>
    <row r="27" spans="1:28" s="6" customFormat="1" ht="18" customHeight="1">
      <c r="A27" s="85">
        <f>blad1!B35</f>
        <v>0</v>
      </c>
      <c r="B27" s="79">
        <f>blad1!E35</f>
        <v>0</v>
      </c>
      <c r="C27" s="93"/>
      <c r="D27" s="87">
        <f>blad1!C35</f>
        <v>0</v>
      </c>
      <c r="E27" s="90">
        <f>blad1!D35</f>
        <v>0</v>
      </c>
      <c r="F27" s="40">
        <f>blad1!F35</f>
        <v>0</v>
      </c>
      <c r="G27" s="93"/>
      <c r="H27" s="93"/>
      <c r="I27" s="38">
        <f t="shared" si="0"/>
        <v>0</v>
      </c>
      <c r="J27" s="39">
        <f t="shared" si="1"/>
        <v>0</v>
      </c>
      <c r="K27" s="40">
        <f>blad1!G35</f>
        <v>0</v>
      </c>
      <c r="L27" s="93"/>
      <c r="M27" s="93"/>
      <c r="N27" s="39">
        <f t="shared" si="2"/>
        <v>0</v>
      </c>
      <c r="O27" s="39">
        <f t="shared" si="3"/>
        <v>0</v>
      </c>
      <c r="P27" s="39">
        <f t="shared" si="4"/>
        <v>0</v>
      </c>
      <c r="Q27" s="40">
        <f>blad1!H35</f>
        <v>0</v>
      </c>
      <c r="R27" s="93"/>
      <c r="S27" s="93"/>
      <c r="T27" s="39">
        <f t="shared" si="5"/>
        <v>0</v>
      </c>
      <c r="U27" s="39">
        <f t="shared" si="6"/>
        <v>0</v>
      </c>
      <c r="V27" s="39">
        <f t="shared" si="7"/>
        <v>0</v>
      </c>
      <c r="W27" s="41">
        <f t="shared" si="8"/>
        <v>0</v>
      </c>
      <c r="X27" s="38">
        <f t="shared" si="9"/>
        <v>0</v>
      </c>
      <c r="Y27" s="288"/>
      <c r="Z27" s="93"/>
      <c r="AA27" s="93"/>
      <c r="AB27" s="93"/>
    </row>
    <row r="28" spans="1:28" s="6" customFormat="1" ht="18" customHeight="1">
      <c r="A28" s="60"/>
      <c r="B28" s="80"/>
      <c r="C28" s="60"/>
      <c r="D28" s="60"/>
      <c r="E28" s="60"/>
      <c r="F28" s="62"/>
      <c r="G28" s="60"/>
      <c r="H28" s="60"/>
      <c r="I28" s="63"/>
      <c r="J28" s="64"/>
      <c r="K28" s="62"/>
      <c r="L28" s="60"/>
      <c r="M28" s="60"/>
      <c r="N28" s="64"/>
      <c r="O28" s="64"/>
      <c r="P28" s="64"/>
      <c r="Q28" s="62"/>
      <c r="R28" s="60"/>
      <c r="S28" s="60"/>
      <c r="T28" s="64"/>
      <c r="U28" s="64"/>
      <c r="V28" s="64"/>
      <c r="W28" s="65"/>
      <c r="X28" s="63"/>
      <c r="Y28" s="281"/>
      <c r="Z28" s="60"/>
      <c r="AA28" s="60"/>
      <c r="AB28" s="60"/>
    </row>
    <row r="29" spans="1:28" s="6" customFormat="1" ht="18" customHeight="1">
      <c r="A29" s="95" t="s">
        <v>38</v>
      </c>
      <c r="B29" s="96"/>
      <c r="C29" s="60"/>
      <c r="D29" s="62"/>
      <c r="E29" s="60"/>
      <c r="F29" s="63"/>
      <c r="G29" s="64"/>
      <c r="H29" s="62"/>
      <c r="I29" s="60"/>
      <c r="J29" s="60"/>
      <c r="K29" s="64"/>
      <c r="L29" s="64"/>
      <c r="M29" s="64"/>
      <c r="N29" s="62"/>
      <c r="O29" s="60"/>
      <c r="P29" s="60"/>
      <c r="Q29" s="64"/>
      <c r="R29" s="179" t="s">
        <v>84</v>
      </c>
      <c r="S29" s="64"/>
      <c r="T29" s="65"/>
      <c r="U29" s="63"/>
      <c r="V29" s="64"/>
      <c r="W29" s="65"/>
      <c r="X29" s="63"/>
      <c r="Y29" s="281"/>
      <c r="Z29" s="60"/>
      <c r="AA29" s="60"/>
      <c r="AB29" s="60"/>
    </row>
    <row r="30" spans="1:28" s="6" customFormat="1" ht="18" customHeight="1">
      <c r="A30" s="60"/>
      <c r="B30" s="80"/>
      <c r="C30" s="60"/>
      <c r="D30" s="60"/>
      <c r="E30" s="60"/>
      <c r="F30" s="62"/>
      <c r="G30" s="60"/>
      <c r="H30" s="60"/>
      <c r="I30" s="63"/>
      <c r="J30" s="64"/>
      <c r="K30" s="62"/>
      <c r="L30" s="60"/>
      <c r="M30" s="60"/>
      <c r="N30" s="64"/>
      <c r="O30" s="64"/>
      <c r="P30" s="64"/>
      <c r="Q30" s="62"/>
      <c r="R30" s="60"/>
      <c r="S30" s="60"/>
      <c r="T30" s="64"/>
      <c r="U30" s="64"/>
      <c r="V30" s="64"/>
      <c r="W30" s="65"/>
      <c r="X30" s="63"/>
      <c r="Y30" s="281"/>
      <c r="Z30" s="60"/>
      <c r="AA30" s="60"/>
      <c r="AB30" s="60"/>
    </row>
    <row r="31" spans="1:26" s="6" customFormat="1" ht="15" customHeight="1">
      <c r="A31" s="6" t="s">
        <v>17</v>
      </c>
      <c r="E31" s="6" t="s">
        <v>18</v>
      </c>
      <c r="G31"/>
      <c r="H31" s="6" t="s">
        <v>18</v>
      </c>
      <c r="I31" s="24"/>
      <c r="M31" s="27" t="s">
        <v>19</v>
      </c>
      <c r="R31" s="6" t="s">
        <v>20</v>
      </c>
      <c r="W31"/>
      <c r="X31" s="27" t="s">
        <v>21</v>
      </c>
      <c r="Y31" s="283"/>
      <c r="Z31" s="26"/>
    </row>
    <row r="32" spans="7:26" s="6" customFormat="1" ht="15" customHeight="1">
      <c r="G32" s="36"/>
      <c r="I32" s="24"/>
      <c r="M32" s="24"/>
      <c r="W32"/>
      <c r="X32" s="24"/>
      <c r="Y32" s="283"/>
      <c r="Z32" s="26"/>
    </row>
    <row r="33" spans="1:28" s="6" customFormat="1" ht="27.75" customHeight="1">
      <c r="A33" s="43"/>
      <c r="B33" s="43"/>
      <c r="C33" s="43"/>
      <c r="D33" s="43"/>
      <c r="E33" s="43"/>
      <c r="F33" s="43"/>
      <c r="G33" s="44"/>
      <c r="H33" s="43"/>
      <c r="I33" s="29"/>
      <c r="J33" s="28"/>
      <c r="K33" s="28"/>
      <c r="L33" s="28"/>
      <c r="M33" s="45"/>
      <c r="N33" s="28"/>
      <c r="O33" s="28"/>
      <c r="P33" s="28"/>
      <c r="Q33" s="28"/>
      <c r="R33" s="28"/>
      <c r="S33" s="28"/>
      <c r="T33" s="28"/>
      <c r="U33" s="28"/>
      <c r="V33" s="28"/>
      <c r="W33" s="11"/>
      <c r="X33" s="29"/>
      <c r="Y33" s="282"/>
      <c r="Z33" s="31"/>
      <c r="AA33" s="28"/>
      <c r="AB33" s="28"/>
    </row>
    <row r="34" spans="7:26" s="6" customFormat="1" ht="15" customHeight="1">
      <c r="G34"/>
      <c r="I34" s="24"/>
      <c r="M34" s="24"/>
      <c r="W34"/>
      <c r="X34" s="24"/>
      <c r="Y34" s="283"/>
      <c r="Z34" s="26"/>
    </row>
    <row r="35" spans="1:26" s="6" customFormat="1" ht="15" customHeight="1">
      <c r="A35" s="6" t="s">
        <v>22</v>
      </c>
      <c r="E35" s="6" t="s">
        <v>22</v>
      </c>
      <c r="G35"/>
      <c r="H35" s="6" t="s">
        <v>22</v>
      </c>
      <c r="I35" s="24"/>
      <c r="M35" s="6" t="s">
        <v>22</v>
      </c>
      <c r="R35" s="6" t="s">
        <v>22</v>
      </c>
      <c r="W35"/>
      <c r="X35" s="6" t="s">
        <v>22</v>
      </c>
      <c r="Y35" s="283"/>
      <c r="Z35" s="26"/>
    </row>
    <row r="36" spans="8:26" s="6" customFormat="1" ht="15" customHeight="1">
      <c r="H36"/>
      <c r="I36"/>
      <c r="J36"/>
      <c r="L36" s="24"/>
      <c r="P36"/>
      <c r="Q36"/>
      <c r="R36" s="24"/>
      <c r="W36"/>
      <c r="X36" s="24"/>
      <c r="Y36" s="283"/>
      <c r="Z36" s="26"/>
    </row>
    <row r="37" spans="1:28" ht="15" customHeight="1">
      <c r="A37" s="47"/>
      <c r="B37" s="47"/>
      <c r="C37" s="17"/>
      <c r="D37" s="17"/>
      <c r="E37" s="11"/>
      <c r="F37" s="17"/>
      <c r="G37" s="17"/>
      <c r="H37" s="11"/>
      <c r="I37" s="11"/>
      <c r="J37" s="11"/>
      <c r="K37" s="47"/>
      <c r="L37" s="32"/>
      <c r="M37" s="17"/>
      <c r="N37" s="17"/>
      <c r="O37" s="17"/>
      <c r="P37" s="11"/>
      <c r="Q37" s="11"/>
      <c r="R37" s="46"/>
      <c r="S37" s="17"/>
      <c r="T37" s="17"/>
      <c r="U37" s="17"/>
      <c r="V37" s="17"/>
      <c r="W37" s="11"/>
      <c r="X37" s="32"/>
      <c r="Y37" s="279"/>
      <c r="Z37" s="34"/>
      <c r="AA37" s="17"/>
      <c r="AB37" s="17"/>
    </row>
  </sheetData>
  <hyperlinks>
    <hyperlink ref="R29" r:id="rId1" display="mailto:kansli@styrkelyft.se"/>
  </hyperlinks>
  <printOptions/>
  <pageMargins left="0.5905511811023623" right="0.5905511811023623" top="0.984251968503937" bottom="0.7874015748031497" header="0.5118110236220472" footer="0.5118110236220472"/>
  <pageSetup fitToHeight="1" fitToWidth="1" horizontalDpi="300" verticalDpi="300" orientation="landscape" paperSize="9" scale="68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showZeros="0" zoomScale="70" zoomScaleNormal="70" workbookViewId="0" topLeftCell="B1">
      <selection activeCell="D18" sqref="D18"/>
    </sheetView>
  </sheetViews>
  <sheetFormatPr defaultColWidth="9.140625" defaultRowHeight="15" customHeight="1"/>
  <cols>
    <col min="1" max="1" width="9.28125" style="1" customWidth="1"/>
    <col min="2" max="2" width="7.00390625" style="1" customWidth="1"/>
    <col min="3" max="3" width="6.140625" style="1" customWidth="1"/>
    <col min="4" max="4" width="24.421875" style="1" customWidth="1"/>
    <col min="5" max="5" width="19.421875" style="1" customWidth="1"/>
    <col min="6" max="8" width="6.140625" style="1" customWidth="1"/>
    <col min="9" max="9" width="0.9921875" style="1" customWidth="1"/>
    <col min="10" max="10" width="7.421875" style="2" customWidth="1"/>
    <col min="11" max="11" width="6.140625" style="1" customWidth="1"/>
    <col min="12" max="12" width="6.421875" style="1" customWidth="1"/>
    <col min="13" max="13" width="6.140625" style="1" customWidth="1"/>
    <col min="14" max="14" width="0.85546875" style="2" customWidth="1"/>
    <col min="15" max="15" width="8.140625" style="2" customWidth="1"/>
    <col min="16" max="16" width="6.8515625" style="2" customWidth="1"/>
    <col min="17" max="19" width="6.140625" style="1" customWidth="1"/>
    <col min="20" max="20" width="0.9921875" style="2" customWidth="1"/>
    <col min="21" max="21" width="7.28125" style="2" customWidth="1"/>
    <col min="22" max="22" width="8.421875" style="2" customWidth="1"/>
    <col min="23" max="23" width="8.00390625" style="4" customWidth="1"/>
    <col min="24" max="24" width="9.8515625" style="3" customWidth="1"/>
    <col min="25" max="25" width="5.7109375" style="280" customWidth="1"/>
    <col min="26" max="26" width="5.140625" style="1" customWidth="1"/>
    <col min="27" max="27" width="6.00390625" style="1" customWidth="1"/>
    <col min="28" max="28" width="6.8515625" style="1" customWidth="1"/>
    <col min="29" max="16384" width="9.140625" style="1" customWidth="1"/>
  </cols>
  <sheetData>
    <row r="1" spans="1:28" ht="15" customHeight="1">
      <c r="A1" s="17"/>
      <c r="B1" s="17"/>
      <c r="C1" s="17"/>
      <c r="D1" s="17"/>
      <c r="E1" s="17"/>
      <c r="F1" s="17"/>
      <c r="G1" s="17"/>
      <c r="H1" s="17"/>
      <c r="I1" s="17"/>
      <c r="J1" s="32"/>
      <c r="K1" s="17"/>
      <c r="L1" s="17"/>
      <c r="M1" s="17"/>
      <c r="N1" s="32"/>
      <c r="O1" s="32"/>
      <c r="P1" s="32"/>
      <c r="Q1" s="17"/>
      <c r="R1" s="17"/>
      <c r="S1" s="17"/>
      <c r="T1" s="32"/>
      <c r="U1" s="32"/>
      <c r="V1" s="32"/>
      <c r="W1" s="33"/>
      <c r="X1" s="34"/>
      <c r="Y1" s="279"/>
      <c r="Z1" s="17"/>
      <c r="AA1" s="17"/>
      <c r="AB1" s="17"/>
    </row>
    <row r="2" spans="1:28" ht="15" customHeight="1">
      <c r="A2" s="13"/>
      <c r="B2" s="35"/>
      <c r="AB2" s="15"/>
    </row>
    <row r="3" spans="1:28" s="5" customFormat="1" ht="18.75" customHeight="1">
      <c r="A3" s="61"/>
      <c r="B3" s="60"/>
      <c r="C3" s="9"/>
      <c r="D3" s="9"/>
      <c r="E3" s="9"/>
      <c r="F3" s="9"/>
      <c r="G3" s="9"/>
      <c r="H3" s="56" t="s">
        <v>23</v>
      </c>
      <c r="I3" s="52"/>
      <c r="J3" s="52"/>
      <c r="K3" s="9"/>
      <c r="L3" s="9"/>
      <c r="M3" s="9"/>
      <c r="N3" s="36"/>
      <c r="O3" s="36"/>
      <c r="P3" s="52"/>
      <c r="Q3" s="9"/>
      <c r="R3" s="9"/>
      <c r="S3" s="52" t="s">
        <v>1</v>
      </c>
      <c r="T3" s="52"/>
      <c r="U3" s="52"/>
      <c r="V3" s="181" t="str">
        <f>blad1!K5</f>
        <v>TK Trossö</v>
      </c>
      <c r="W3" s="9"/>
      <c r="X3" s="9"/>
      <c r="Y3" s="281"/>
      <c r="Z3" s="9"/>
      <c r="AA3" s="9"/>
      <c r="AB3" s="54"/>
    </row>
    <row r="4" spans="1:28" s="5" customFormat="1" ht="18.75" customHeight="1">
      <c r="A4" s="50"/>
      <c r="B4" s="9"/>
      <c r="C4" s="9"/>
      <c r="D4" s="9"/>
      <c r="E4" s="9"/>
      <c r="F4" s="9"/>
      <c r="G4" s="9"/>
      <c r="H4" s="56" t="s">
        <v>0</v>
      </c>
      <c r="I4" s="9"/>
      <c r="J4" s="51"/>
      <c r="K4" s="9"/>
      <c r="L4" s="9"/>
      <c r="M4" s="9"/>
      <c r="N4" s="36"/>
      <c r="O4" s="36"/>
      <c r="P4" s="52"/>
      <c r="Q4" s="9"/>
      <c r="R4" s="9"/>
      <c r="S4" s="10" t="s">
        <v>3</v>
      </c>
      <c r="T4" s="10"/>
      <c r="U4" s="10"/>
      <c r="V4" s="182" t="str">
        <f>blad1!K6</f>
        <v>c/o Koistinen, Skepparegatan 32</v>
      </c>
      <c r="W4" s="8"/>
      <c r="X4" s="8"/>
      <c r="Y4" s="282"/>
      <c r="Z4" s="8"/>
      <c r="AA4" s="8"/>
      <c r="AB4" s="54"/>
    </row>
    <row r="5" spans="1:28" s="5" customFormat="1" ht="18.75" customHeight="1">
      <c r="A5" s="50"/>
      <c r="B5" s="9"/>
      <c r="C5" s="9"/>
      <c r="D5" s="9"/>
      <c r="E5" s="9"/>
      <c r="F5" s="9"/>
      <c r="G5" s="9"/>
      <c r="H5" s="9"/>
      <c r="I5" s="9"/>
      <c r="J5" s="52"/>
      <c r="K5" s="9"/>
      <c r="L5" s="9"/>
      <c r="M5" s="9"/>
      <c r="N5" s="36"/>
      <c r="O5" s="36"/>
      <c r="P5" s="52"/>
      <c r="Q5" s="9"/>
      <c r="R5" s="9"/>
      <c r="S5" s="10" t="s">
        <v>4</v>
      </c>
      <c r="T5" s="10"/>
      <c r="U5" s="10"/>
      <c r="V5" s="182" t="str">
        <f>blad1!K7</f>
        <v>371 35 Karlskrona</v>
      </c>
      <c r="W5" s="8"/>
      <c r="X5" s="8"/>
      <c r="Y5" s="282"/>
      <c r="Z5" s="8"/>
      <c r="AA5" s="8"/>
      <c r="AB5" s="54"/>
    </row>
    <row r="6" spans="1:28" s="5" customFormat="1" ht="18.75" customHeight="1">
      <c r="A6" s="50"/>
      <c r="B6" s="9"/>
      <c r="C6" s="9"/>
      <c r="D6" s="189" t="s">
        <v>115</v>
      </c>
      <c r="E6" s="184">
        <f>blad1!K3</f>
        <v>39004</v>
      </c>
      <c r="F6" s="9"/>
      <c r="G6" s="174"/>
      <c r="H6" s="9"/>
      <c r="I6" s="9"/>
      <c r="J6" s="188"/>
      <c r="K6" s="9"/>
      <c r="L6" s="9"/>
      <c r="M6" s="9"/>
      <c r="N6" s="36"/>
      <c r="O6" s="36"/>
      <c r="P6" s="52"/>
      <c r="Q6" s="9"/>
      <c r="R6" s="9"/>
      <c r="Y6" s="283"/>
      <c r="AB6" s="54"/>
    </row>
    <row r="7" spans="1:28" s="5" customFormat="1" ht="16.5" customHeight="1">
      <c r="A7" s="55"/>
      <c r="B7" s="8"/>
      <c r="C7" s="8"/>
      <c r="D7" s="8"/>
      <c r="E7" s="8"/>
      <c r="F7" s="8"/>
      <c r="G7" s="8"/>
      <c r="H7" s="8"/>
      <c r="I7" s="8"/>
      <c r="J7" s="10"/>
      <c r="K7" s="8"/>
      <c r="L7" s="8"/>
      <c r="M7" s="8"/>
      <c r="N7" s="10"/>
      <c r="O7" s="10"/>
      <c r="P7" s="10"/>
      <c r="Q7" s="8"/>
      <c r="R7" s="8"/>
      <c r="S7" s="8"/>
      <c r="T7" s="10"/>
      <c r="U7" s="10"/>
      <c r="V7" s="10"/>
      <c r="W7" s="8"/>
      <c r="X7" s="8"/>
      <c r="Y7" s="282"/>
      <c r="Z7" s="8"/>
      <c r="AA7" s="8"/>
      <c r="AB7" s="53"/>
    </row>
    <row r="8" spans="12:25" s="5" customFormat="1" ht="16.5" customHeight="1">
      <c r="L8" s="9"/>
      <c r="M8" s="9"/>
      <c r="N8" s="7"/>
      <c r="O8" s="7"/>
      <c r="P8" s="7"/>
      <c r="T8" s="7"/>
      <c r="U8" s="7"/>
      <c r="V8" s="7"/>
      <c r="Y8" s="283"/>
    </row>
    <row r="9" spans="1:28" s="5" customFormat="1" ht="16.5" customHeight="1">
      <c r="A9" s="81" t="s">
        <v>80</v>
      </c>
      <c r="B9" s="48"/>
      <c r="C9" s="8"/>
      <c r="D9" s="167" t="s">
        <v>81</v>
      </c>
      <c r="E9" s="77" t="s">
        <v>40</v>
      </c>
      <c r="F9" s="77" t="s">
        <v>39</v>
      </c>
      <c r="G9" s="48"/>
      <c r="H9" s="77" t="s">
        <v>176</v>
      </c>
      <c r="K9" s="52" t="s">
        <v>5</v>
      </c>
      <c r="L9" s="9"/>
      <c r="M9" s="183" t="str">
        <f>blad1!K4</f>
        <v>Allsvenska serien Omg 4</v>
      </c>
      <c r="N9" s="8"/>
      <c r="O9" s="8"/>
      <c r="P9" s="10"/>
      <c r="Q9" s="8"/>
      <c r="R9" s="8"/>
      <c r="S9" s="52" t="s">
        <v>6</v>
      </c>
      <c r="T9" s="52"/>
      <c r="U9" s="52"/>
      <c r="V9" s="49"/>
      <c r="W9" s="8"/>
      <c r="X9" s="8"/>
      <c r="Y9" s="282"/>
      <c r="Z9" s="8"/>
      <c r="AA9" s="8"/>
      <c r="AB9" s="9"/>
    </row>
    <row r="10" spans="10:25" s="5" customFormat="1" ht="16.5" customHeight="1">
      <c r="J10" s="7"/>
      <c r="N10" s="7"/>
      <c r="O10" s="7"/>
      <c r="P10" s="7"/>
      <c r="T10" s="7"/>
      <c r="U10" s="7"/>
      <c r="V10" s="7"/>
      <c r="Y10" s="283"/>
    </row>
    <row r="11" spans="1:28" ht="15" customHeight="1">
      <c r="A11" s="168" t="s">
        <v>7</v>
      </c>
      <c r="B11" s="168" t="s">
        <v>8</v>
      </c>
      <c r="C11" s="168" t="s">
        <v>9</v>
      </c>
      <c r="D11" s="169" t="s">
        <v>10</v>
      </c>
      <c r="E11" s="169" t="s">
        <v>11</v>
      </c>
      <c r="F11" s="13"/>
      <c r="G11" s="14" t="s">
        <v>24</v>
      </c>
      <c r="H11" s="15"/>
      <c r="I11" s="19"/>
      <c r="J11" s="19" t="s">
        <v>25</v>
      </c>
      <c r="K11" s="13"/>
      <c r="L11" s="14" t="s">
        <v>2</v>
      </c>
      <c r="M11" s="21"/>
      <c r="N11"/>
      <c r="O11" s="19" t="s">
        <v>26</v>
      </c>
      <c r="P11" s="173" t="s">
        <v>27</v>
      </c>
      <c r="Q11" s="13"/>
      <c r="R11" s="14" t="s">
        <v>28</v>
      </c>
      <c r="S11" s="15"/>
      <c r="T11"/>
      <c r="U11" s="19" t="s">
        <v>29</v>
      </c>
      <c r="V11" s="19" t="s">
        <v>30</v>
      </c>
      <c r="W11" s="171" t="s">
        <v>13</v>
      </c>
      <c r="X11" s="172" t="s">
        <v>31</v>
      </c>
      <c r="Y11" s="284" t="s">
        <v>14</v>
      </c>
      <c r="Z11" s="168" t="s">
        <v>15</v>
      </c>
      <c r="AA11" s="168" t="s">
        <v>15</v>
      </c>
      <c r="AB11" s="168" t="s">
        <v>15</v>
      </c>
    </row>
    <row r="12" spans="1:28" s="35" customFormat="1" ht="15" customHeight="1">
      <c r="A12" s="170" t="s">
        <v>16</v>
      </c>
      <c r="B12" s="12"/>
      <c r="C12" s="12"/>
      <c r="D12" s="16"/>
      <c r="E12" s="16"/>
      <c r="F12" s="16">
        <v>1</v>
      </c>
      <c r="G12" s="17">
        <v>2</v>
      </c>
      <c r="H12" s="18">
        <v>3</v>
      </c>
      <c r="I12" s="20"/>
      <c r="J12" s="20" t="s">
        <v>12</v>
      </c>
      <c r="K12" s="16">
        <v>1</v>
      </c>
      <c r="L12" s="17">
        <v>2</v>
      </c>
      <c r="M12" s="18">
        <v>3</v>
      </c>
      <c r="N12"/>
      <c r="O12" s="20" t="s">
        <v>12</v>
      </c>
      <c r="P12" s="20" t="s">
        <v>32</v>
      </c>
      <c r="Q12" s="16">
        <v>1</v>
      </c>
      <c r="R12" s="17">
        <v>2</v>
      </c>
      <c r="S12" s="18">
        <v>3</v>
      </c>
      <c r="T12"/>
      <c r="U12" s="20" t="s">
        <v>12</v>
      </c>
      <c r="V12" s="20"/>
      <c r="W12" s="22"/>
      <c r="X12" s="23"/>
      <c r="Y12" s="285"/>
      <c r="Z12" s="12"/>
      <c r="AA12" s="12"/>
      <c r="AB12" s="12"/>
    </row>
    <row r="13" spans="1:28" s="35" customFormat="1" ht="18" customHeight="1">
      <c r="A13" s="85">
        <f>blad1!B39</f>
        <v>0</v>
      </c>
      <c r="B13" s="79">
        <f>blad1!E39</f>
        <v>0</v>
      </c>
      <c r="C13" s="86"/>
      <c r="D13" s="87">
        <f>blad1!C39</f>
        <v>0</v>
      </c>
      <c r="E13" s="90">
        <f>blad1!D39</f>
        <v>0</v>
      </c>
      <c r="F13" s="40">
        <f>blad1!F39</f>
        <v>0</v>
      </c>
      <c r="G13" s="40"/>
      <c r="H13" s="40"/>
      <c r="I13" s="38">
        <f aca="true" t="shared" si="0" ref="I13:I27">MAX(F13,G13,H13)</f>
        <v>0</v>
      </c>
      <c r="J13" s="39">
        <f aca="true" t="shared" si="1" ref="J13:J27">IF(I13&lt;0,0,I13)</f>
        <v>0</v>
      </c>
      <c r="K13" s="66">
        <f>blad1!G39</f>
        <v>0</v>
      </c>
      <c r="L13" s="40"/>
      <c r="M13" s="40"/>
      <c r="N13" s="39">
        <f aca="true" t="shared" si="2" ref="N13:N27">MAX(K13,L13,M13)</f>
        <v>0</v>
      </c>
      <c r="O13" s="39">
        <f aca="true" t="shared" si="3" ref="O13:O27">IF(N13&lt;0,0,N13)</f>
        <v>0</v>
      </c>
      <c r="P13" s="39">
        <f aca="true" t="shared" si="4" ref="P13:P27">SUM(J13+O13)</f>
        <v>0</v>
      </c>
      <c r="Q13" s="66">
        <f>blad1!H39</f>
        <v>0</v>
      </c>
      <c r="R13" s="40"/>
      <c r="S13" s="40"/>
      <c r="T13" s="39">
        <f aca="true" t="shared" si="5" ref="T13:T27">MAX(Q13,R13,S13)</f>
        <v>0</v>
      </c>
      <c r="U13" s="39">
        <f aca="true" t="shared" si="6" ref="U13:U27">IF(T13&lt;0,0,T13)</f>
        <v>0</v>
      </c>
      <c r="V13" s="39">
        <f aca="true" t="shared" si="7" ref="V13:V27">SUM(J13+O13+U13)</f>
        <v>0</v>
      </c>
      <c r="W13" s="41">
        <f aca="true" t="shared" si="8" ref="W13:W27">IF(B13&lt;&gt;0,VLOOKUP(INT(B13),Wilksmen,(B13-INT(B13))*10+2),0)</f>
        <v>0</v>
      </c>
      <c r="X13" s="38">
        <f aca="true" t="shared" si="9" ref="X13:X27">SUM(V13*W13)</f>
        <v>0</v>
      </c>
      <c r="Y13" s="286"/>
      <c r="Z13" s="42"/>
      <c r="AA13" s="42"/>
      <c r="AB13" s="42"/>
    </row>
    <row r="14" spans="1:28" s="35" customFormat="1" ht="18" customHeight="1">
      <c r="A14" s="85">
        <f>blad1!B40</f>
        <v>900828</v>
      </c>
      <c r="B14" s="79">
        <f>blad1!E40</f>
        <v>74.95</v>
      </c>
      <c r="C14" s="86">
        <v>75</v>
      </c>
      <c r="D14" s="87" t="str">
        <f>blad1!C40</f>
        <v>Johan Håkansson</v>
      </c>
      <c r="E14" s="90" t="str">
        <f>blad1!D40</f>
        <v>Malmö AK</v>
      </c>
      <c r="F14" s="40">
        <f>blad1!F40</f>
        <v>110</v>
      </c>
      <c r="G14" s="40">
        <v>125</v>
      </c>
      <c r="H14" s="40">
        <v>152.5</v>
      </c>
      <c r="I14" s="38">
        <f t="shared" si="0"/>
        <v>152.5</v>
      </c>
      <c r="J14" s="39">
        <f t="shared" si="1"/>
        <v>152.5</v>
      </c>
      <c r="K14" s="66">
        <f>blad1!G40</f>
        <v>60</v>
      </c>
      <c r="L14" s="40">
        <v>-67.5</v>
      </c>
      <c r="M14" s="40">
        <v>-67.5</v>
      </c>
      <c r="N14" s="39">
        <f t="shared" si="2"/>
        <v>60</v>
      </c>
      <c r="O14" s="39">
        <f t="shared" si="3"/>
        <v>60</v>
      </c>
      <c r="P14" s="39">
        <f t="shared" si="4"/>
        <v>212.5</v>
      </c>
      <c r="Q14" s="66">
        <f>blad1!H40</f>
        <v>110</v>
      </c>
      <c r="R14" s="40">
        <v>140</v>
      </c>
      <c r="S14" s="40">
        <v>160</v>
      </c>
      <c r="T14" s="39">
        <f t="shared" si="5"/>
        <v>160</v>
      </c>
      <c r="U14" s="39">
        <f t="shared" si="6"/>
        <v>160</v>
      </c>
      <c r="V14" s="39">
        <f t="shared" si="7"/>
        <v>372.5</v>
      </c>
      <c r="W14" s="41">
        <f t="shared" si="8"/>
        <v>0.7132</v>
      </c>
      <c r="X14" s="38">
        <f t="shared" si="9"/>
        <v>265.667</v>
      </c>
      <c r="Y14" s="286">
        <v>4</v>
      </c>
      <c r="Z14" s="40"/>
      <c r="AA14" s="40"/>
      <c r="AB14" s="40"/>
    </row>
    <row r="15" spans="1:28" s="35" customFormat="1" ht="18" customHeight="1">
      <c r="A15" s="85">
        <f>blad1!B41</f>
        <v>880403</v>
      </c>
      <c r="B15" s="79">
        <f>blad1!E41</f>
        <v>70.15</v>
      </c>
      <c r="C15" s="86">
        <v>75</v>
      </c>
      <c r="D15" s="87" t="str">
        <f>blad1!C41</f>
        <v>Henrik Aringer</v>
      </c>
      <c r="E15" s="90" t="str">
        <f>blad1!D41</f>
        <v>TK Trossö</v>
      </c>
      <c r="F15" s="40">
        <f>blad1!F41</f>
        <v>145</v>
      </c>
      <c r="G15" s="40">
        <v>-155</v>
      </c>
      <c r="H15" s="40">
        <v>-162.5</v>
      </c>
      <c r="I15" s="38">
        <f t="shared" si="0"/>
        <v>145</v>
      </c>
      <c r="J15" s="39">
        <f t="shared" si="1"/>
        <v>145</v>
      </c>
      <c r="K15" s="66">
        <f>blad1!G41</f>
        <v>75</v>
      </c>
      <c r="L15" s="40">
        <v>82.5</v>
      </c>
      <c r="M15" s="40">
        <v>-87.5</v>
      </c>
      <c r="N15" s="39">
        <f t="shared" si="2"/>
        <v>82.5</v>
      </c>
      <c r="O15" s="39">
        <f t="shared" si="3"/>
        <v>82.5</v>
      </c>
      <c r="P15" s="39">
        <f t="shared" si="4"/>
        <v>227.5</v>
      </c>
      <c r="Q15" s="66">
        <f>blad1!H41</f>
        <v>150</v>
      </c>
      <c r="R15" s="40">
        <v>160</v>
      </c>
      <c r="S15" s="40">
        <v>170</v>
      </c>
      <c r="T15" s="39">
        <f t="shared" si="5"/>
        <v>170</v>
      </c>
      <c r="U15" s="39">
        <f t="shared" si="6"/>
        <v>170</v>
      </c>
      <c r="V15" s="39">
        <f t="shared" si="7"/>
        <v>397.5</v>
      </c>
      <c r="W15" s="41">
        <f t="shared" si="8"/>
        <v>0.7486</v>
      </c>
      <c r="X15" s="38">
        <f t="shared" si="9"/>
        <v>297.56850000000003</v>
      </c>
      <c r="Y15" s="286">
        <v>3</v>
      </c>
      <c r="Z15" s="40"/>
      <c r="AA15" s="40"/>
      <c r="AB15" s="40"/>
    </row>
    <row r="16" spans="1:28" s="35" customFormat="1" ht="18" customHeight="1">
      <c r="A16" s="85">
        <f>blad1!B42</f>
        <v>830401</v>
      </c>
      <c r="B16" s="79">
        <f>blad1!E42</f>
        <v>69.1</v>
      </c>
      <c r="C16" s="86">
        <v>75</v>
      </c>
      <c r="D16" s="87" t="str">
        <f>blad1!C42</f>
        <v>Dan Magnusson</v>
      </c>
      <c r="E16" s="90" t="str">
        <f>blad1!D42</f>
        <v>Ramdala IF</v>
      </c>
      <c r="F16" s="40">
        <f>blad1!F42</f>
        <v>160</v>
      </c>
      <c r="G16" s="40">
        <v>175</v>
      </c>
      <c r="H16" s="40">
        <v>185</v>
      </c>
      <c r="I16" s="38">
        <f t="shared" si="0"/>
        <v>185</v>
      </c>
      <c r="J16" s="39">
        <f t="shared" si="1"/>
        <v>185</v>
      </c>
      <c r="K16" s="66">
        <f>blad1!G42</f>
        <v>140</v>
      </c>
      <c r="L16" s="40">
        <v>150</v>
      </c>
      <c r="M16" s="40">
        <v>155</v>
      </c>
      <c r="N16" s="39">
        <f t="shared" si="2"/>
        <v>155</v>
      </c>
      <c r="O16" s="39">
        <f t="shared" si="3"/>
        <v>155</v>
      </c>
      <c r="P16" s="39">
        <f t="shared" si="4"/>
        <v>340</v>
      </c>
      <c r="Q16" s="66">
        <f>blad1!H42</f>
        <v>160</v>
      </c>
      <c r="R16" s="40">
        <v>175</v>
      </c>
      <c r="S16" s="40">
        <v>185</v>
      </c>
      <c r="T16" s="39">
        <f t="shared" si="5"/>
        <v>185</v>
      </c>
      <c r="U16" s="39">
        <f t="shared" si="6"/>
        <v>185</v>
      </c>
      <c r="V16" s="39">
        <f t="shared" si="7"/>
        <v>525</v>
      </c>
      <c r="W16" s="41">
        <f t="shared" si="8"/>
        <v>0.7569</v>
      </c>
      <c r="X16" s="38">
        <f t="shared" si="9"/>
        <v>397.3725</v>
      </c>
      <c r="Y16" s="286">
        <v>1</v>
      </c>
      <c r="Z16" s="40"/>
      <c r="AA16" s="40"/>
      <c r="AB16" s="40"/>
    </row>
    <row r="17" spans="1:28" s="35" customFormat="1" ht="18" customHeight="1">
      <c r="A17" s="85">
        <f>blad1!B43</f>
        <v>921113</v>
      </c>
      <c r="B17" s="79">
        <f>blad1!E43</f>
        <v>70.9</v>
      </c>
      <c r="C17" s="86">
        <v>75</v>
      </c>
      <c r="D17" s="87" t="str">
        <f>blad1!C43</f>
        <v>Richard Ohlsson</v>
      </c>
      <c r="E17" s="90" t="str">
        <f>blad1!D43</f>
        <v>TK Trossö</v>
      </c>
      <c r="F17" s="40">
        <f>blad1!F43</f>
        <v>70</v>
      </c>
      <c r="G17" s="40">
        <v>80</v>
      </c>
      <c r="H17" s="40">
        <v>90</v>
      </c>
      <c r="I17" s="38">
        <f t="shared" si="0"/>
        <v>90</v>
      </c>
      <c r="J17" s="39">
        <f t="shared" si="1"/>
        <v>90</v>
      </c>
      <c r="K17" s="66">
        <f>blad1!G43</f>
        <v>60</v>
      </c>
      <c r="L17" s="40">
        <v>-67.5</v>
      </c>
      <c r="M17" s="40">
        <v>67.5</v>
      </c>
      <c r="N17" s="39">
        <f t="shared" si="2"/>
        <v>67.5</v>
      </c>
      <c r="O17" s="39">
        <f t="shared" si="3"/>
        <v>67.5</v>
      </c>
      <c r="P17" s="39">
        <f t="shared" si="4"/>
        <v>157.5</v>
      </c>
      <c r="Q17" s="66">
        <f>blad1!H43</f>
        <v>95</v>
      </c>
      <c r="R17" s="40">
        <v>125</v>
      </c>
      <c r="S17" s="40">
        <v>142.5</v>
      </c>
      <c r="T17" s="39">
        <f t="shared" si="5"/>
        <v>142.5</v>
      </c>
      <c r="U17" s="39">
        <f t="shared" si="6"/>
        <v>142.5</v>
      </c>
      <c r="V17" s="39">
        <f t="shared" si="7"/>
        <v>300</v>
      </c>
      <c r="W17" s="41">
        <f t="shared" si="8"/>
        <v>0.7422</v>
      </c>
      <c r="X17" s="38">
        <f t="shared" si="9"/>
        <v>222.66</v>
      </c>
      <c r="Y17" s="286">
        <v>6</v>
      </c>
      <c r="Z17" s="40"/>
      <c r="AA17" s="40"/>
      <c r="AB17" s="40"/>
    </row>
    <row r="18" spans="1:28" s="35" customFormat="1" ht="18" customHeight="1">
      <c r="A18" s="85">
        <f>blad1!B44</f>
        <v>900623</v>
      </c>
      <c r="B18" s="79">
        <f>blad1!E44</f>
        <v>73.4</v>
      </c>
      <c r="C18" s="86">
        <v>75</v>
      </c>
      <c r="D18" s="87" t="str">
        <f>blad1!C44</f>
        <v>Johan Åberg</v>
      </c>
      <c r="E18" s="90" t="str">
        <f>blad1!D44</f>
        <v>TK Trossö</v>
      </c>
      <c r="F18" s="40">
        <f>blad1!F44</f>
        <v>60</v>
      </c>
      <c r="G18" s="40">
        <v>75</v>
      </c>
      <c r="H18" s="40">
        <v>92.5</v>
      </c>
      <c r="I18" s="38">
        <f t="shared" si="0"/>
        <v>92.5</v>
      </c>
      <c r="J18" s="39">
        <f t="shared" si="1"/>
        <v>92.5</v>
      </c>
      <c r="K18" s="66">
        <f>blad1!G44</f>
        <v>62.5</v>
      </c>
      <c r="L18" s="40">
        <v>67.5</v>
      </c>
      <c r="M18" s="40">
        <v>70</v>
      </c>
      <c r="N18" s="39">
        <f t="shared" si="2"/>
        <v>70</v>
      </c>
      <c r="O18" s="39">
        <f t="shared" si="3"/>
        <v>70</v>
      </c>
      <c r="P18" s="39">
        <f t="shared" si="4"/>
        <v>162.5</v>
      </c>
      <c r="Q18" s="66">
        <f>blad1!H44</f>
        <v>122.5</v>
      </c>
      <c r="R18" s="40">
        <v>135</v>
      </c>
      <c r="S18" s="40">
        <v>147.5</v>
      </c>
      <c r="T18" s="39">
        <f t="shared" si="5"/>
        <v>147.5</v>
      </c>
      <c r="U18" s="39">
        <f t="shared" si="6"/>
        <v>147.5</v>
      </c>
      <c r="V18" s="39">
        <f t="shared" si="7"/>
        <v>310</v>
      </c>
      <c r="W18" s="41">
        <f t="shared" si="8"/>
        <v>0.7235</v>
      </c>
      <c r="X18" s="38">
        <f t="shared" si="9"/>
        <v>224.285</v>
      </c>
      <c r="Y18" s="286">
        <v>5</v>
      </c>
      <c r="Z18" s="40"/>
      <c r="AA18" s="40"/>
      <c r="AB18" s="40"/>
    </row>
    <row r="19" spans="1:28" s="35" customFormat="1" ht="18" customHeight="1">
      <c r="A19" s="85">
        <f>blad1!B45</f>
        <v>880823</v>
      </c>
      <c r="B19" s="79">
        <f>blad1!E45</f>
        <v>74.9</v>
      </c>
      <c r="C19" s="86">
        <v>75</v>
      </c>
      <c r="D19" s="87" t="str">
        <f>blad1!C45</f>
        <v>Daniel Larsson</v>
      </c>
      <c r="E19" s="90" t="str">
        <f>blad1!D45</f>
        <v>Ystad KK</v>
      </c>
      <c r="F19" s="40">
        <f>blad1!F45</f>
        <v>150</v>
      </c>
      <c r="G19" s="40">
        <v>-170</v>
      </c>
      <c r="H19" s="40">
        <v>-170</v>
      </c>
      <c r="I19" s="38">
        <f t="shared" si="0"/>
        <v>150</v>
      </c>
      <c r="J19" s="39">
        <f t="shared" si="1"/>
        <v>150</v>
      </c>
      <c r="K19" s="66">
        <f>blad1!G45</f>
        <v>122.5</v>
      </c>
      <c r="L19" s="40">
        <v>-131</v>
      </c>
      <c r="M19" s="40">
        <v>131</v>
      </c>
      <c r="N19" s="39">
        <f t="shared" si="2"/>
        <v>131</v>
      </c>
      <c r="O19" s="39">
        <v>130</v>
      </c>
      <c r="P19" s="39">
        <f t="shared" si="4"/>
        <v>280</v>
      </c>
      <c r="Q19" s="66">
        <f>blad1!H45</f>
        <v>205</v>
      </c>
      <c r="R19" s="40">
        <v>215</v>
      </c>
      <c r="S19" s="40">
        <v>225</v>
      </c>
      <c r="T19" s="39">
        <f t="shared" si="5"/>
        <v>225</v>
      </c>
      <c r="U19" s="39">
        <f t="shared" si="6"/>
        <v>225</v>
      </c>
      <c r="V19" s="39">
        <f t="shared" si="7"/>
        <v>505</v>
      </c>
      <c r="W19" s="41">
        <f t="shared" si="8"/>
        <v>0.7132</v>
      </c>
      <c r="X19" s="38">
        <f t="shared" si="9"/>
        <v>360.166</v>
      </c>
      <c r="Y19" s="286">
        <v>2</v>
      </c>
      <c r="Z19" s="40"/>
      <c r="AA19" s="40">
        <v>132.5</v>
      </c>
      <c r="AB19" s="40">
        <v>-230</v>
      </c>
    </row>
    <row r="20" spans="1:28" s="35" customFormat="1" ht="18" customHeight="1">
      <c r="A20" s="85">
        <f>blad1!B46</f>
        <v>0</v>
      </c>
      <c r="B20" s="79">
        <f>blad1!E46</f>
        <v>0</v>
      </c>
      <c r="C20" s="86"/>
      <c r="D20" s="87">
        <f>blad1!C46</f>
        <v>0</v>
      </c>
      <c r="E20" s="90">
        <f>blad1!D46</f>
        <v>0</v>
      </c>
      <c r="F20" s="40">
        <f>blad1!F46</f>
        <v>0</v>
      </c>
      <c r="G20" s="40"/>
      <c r="H20" s="40"/>
      <c r="I20" s="38">
        <f t="shared" si="0"/>
        <v>0</v>
      </c>
      <c r="J20" s="39">
        <f t="shared" si="1"/>
        <v>0</v>
      </c>
      <c r="K20" s="66">
        <f>blad1!G46</f>
        <v>0</v>
      </c>
      <c r="L20" s="40"/>
      <c r="M20" s="40"/>
      <c r="N20" s="39">
        <f t="shared" si="2"/>
        <v>0</v>
      </c>
      <c r="O20" s="39">
        <f t="shared" si="3"/>
        <v>0</v>
      </c>
      <c r="P20" s="39">
        <f t="shared" si="4"/>
        <v>0</v>
      </c>
      <c r="Q20" s="66">
        <f>blad1!H46</f>
        <v>0</v>
      </c>
      <c r="R20" s="40"/>
      <c r="S20" s="40"/>
      <c r="T20" s="39">
        <f t="shared" si="5"/>
        <v>0</v>
      </c>
      <c r="U20" s="39">
        <f t="shared" si="6"/>
        <v>0</v>
      </c>
      <c r="V20" s="39">
        <f t="shared" si="7"/>
        <v>0</v>
      </c>
      <c r="W20" s="41">
        <f t="shared" si="8"/>
        <v>0</v>
      </c>
      <c r="X20" s="38">
        <f t="shared" si="9"/>
        <v>0</v>
      </c>
      <c r="Y20" s="286"/>
      <c r="Z20" s="40"/>
      <c r="AA20" s="40"/>
      <c r="AB20" s="40"/>
    </row>
    <row r="21" spans="1:28" s="35" customFormat="1" ht="18" customHeight="1">
      <c r="A21" s="85">
        <f>blad1!B47</f>
        <v>0</v>
      </c>
      <c r="B21" s="79">
        <f>blad1!E47</f>
        <v>0</v>
      </c>
      <c r="C21" s="89"/>
      <c r="D21" s="87">
        <f>blad1!C47</f>
        <v>0</v>
      </c>
      <c r="E21" s="90">
        <f>blad1!D47</f>
        <v>0</v>
      </c>
      <c r="F21" s="40">
        <f>blad1!F47</f>
        <v>0</v>
      </c>
      <c r="G21" s="40"/>
      <c r="H21" s="40"/>
      <c r="I21" s="38">
        <f t="shared" si="0"/>
        <v>0</v>
      </c>
      <c r="J21" s="39">
        <f t="shared" si="1"/>
        <v>0</v>
      </c>
      <c r="K21" s="66">
        <f>blad1!G47</f>
        <v>0</v>
      </c>
      <c r="L21" s="40"/>
      <c r="M21" s="40"/>
      <c r="N21" s="39">
        <f t="shared" si="2"/>
        <v>0</v>
      </c>
      <c r="O21" s="39">
        <f t="shared" si="3"/>
        <v>0</v>
      </c>
      <c r="P21" s="39">
        <f t="shared" si="4"/>
        <v>0</v>
      </c>
      <c r="Q21" s="66">
        <f>blad1!H47</f>
        <v>0</v>
      </c>
      <c r="R21" s="40"/>
      <c r="S21" s="40"/>
      <c r="T21" s="39">
        <f t="shared" si="5"/>
        <v>0</v>
      </c>
      <c r="U21" s="39">
        <f t="shared" si="6"/>
        <v>0</v>
      </c>
      <c r="V21" s="39">
        <f t="shared" si="7"/>
        <v>0</v>
      </c>
      <c r="W21" s="41">
        <f t="shared" si="8"/>
        <v>0</v>
      </c>
      <c r="X21" s="38">
        <f t="shared" si="9"/>
        <v>0</v>
      </c>
      <c r="Y21" s="286"/>
      <c r="Z21" s="40"/>
      <c r="AA21" s="40"/>
      <c r="AB21" s="40"/>
    </row>
    <row r="22" spans="1:28" s="35" customFormat="1" ht="18" customHeight="1">
      <c r="A22" s="85">
        <f>blad1!B48</f>
        <v>0</v>
      </c>
      <c r="B22" s="79">
        <f>blad1!E48</f>
        <v>0</v>
      </c>
      <c r="C22" s="83"/>
      <c r="D22" s="87">
        <f>blad1!C48</f>
        <v>0</v>
      </c>
      <c r="E22" s="90">
        <f>blad1!D48</f>
        <v>0</v>
      </c>
      <c r="F22" s="40">
        <f>blad1!F48</f>
        <v>0</v>
      </c>
      <c r="G22" s="40"/>
      <c r="H22" s="40"/>
      <c r="I22" s="38">
        <f t="shared" si="0"/>
        <v>0</v>
      </c>
      <c r="J22" s="39">
        <f t="shared" si="1"/>
        <v>0</v>
      </c>
      <c r="K22" s="66">
        <f>blad1!G48</f>
        <v>0</v>
      </c>
      <c r="L22" s="40"/>
      <c r="M22" s="40"/>
      <c r="N22" s="39">
        <f t="shared" si="2"/>
        <v>0</v>
      </c>
      <c r="O22" s="39">
        <f t="shared" si="3"/>
        <v>0</v>
      </c>
      <c r="P22" s="39">
        <f t="shared" si="4"/>
        <v>0</v>
      </c>
      <c r="Q22" s="66">
        <f>blad1!H48</f>
        <v>0</v>
      </c>
      <c r="R22" s="40"/>
      <c r="S22" s="40"/>
      <c r="T22" s="39">
        <f t="shared" si="5"/>
        <v>0</v>
      </c>
      <c r="U22" s="39">
        <f t="shared" si="6"/>
        <v>0</v>
      </c>
      <c r="V22" s="39">
        <f t="shared" si="7"/>
        <v>0</v>
      </c>
      <c r="W22" s="41">
        <f t="shared" si="8"/>
        <v>0</v>
      </c>
      <c r="X22" s="38">
        <f t="shared" si="9"/>
        <v>0</v>
      </c>
      <c r="Y22" s="286"/>
      <c r="Z22" s="40"/>
      <c r="AA22" s="40"/>
      <c r="AB22" s="40"/>
    </row>
    <row r="23" spans="1:28" s="35" customFormat="1" ht="18" customHeight="1">
      <c r="A23" s="85">
        <f>blad1!B49</f>
        <v>0</v>
      </c>
      <c r="B23" s="79">
        <f>blad1!E49</f>
        <v>0</v>
      </c>
      <c r="C23" s="89"/>
      <c r="D23" s="87">
        <f>blad1!C49</f>
        <v>0</v>
      </c>
      <c r="E23" s="90">
        <f>blad1!D49</f>
        <v>0</v>
      </c>
      <c r="F23" s="40">
        <f>blad1!F49</f>
        <v>0</v>
      </c>
      <c r="G23" s="40"/>
      <c r="H23" s="40"/>
      <c r="I23" s="38">
        <f t="shared" si="0"/>
        <v>0</v>
      </c>
      <c r="J23" s="39">
        <f t="shared" si="1"/>
        <v>0</v>
      </c>
      <c r="K23" s="66">
        <f>blad1!G49</f>
        <v>0</v>
      </c>
      <c r="L23" s="40"/>
      <c r="M23" s="40"/>
      <c r="N23" s="39">
        <f t="shared" si="2"/>
        <v>0</v>
      </c>
      <c r="O23" s="39">
        <f t="shared" si="3"/>
        <v>0</v>
      </c>
      <c r="P23" s="39">
        <f t="shared" si="4"/>
        <v>0</v>
      </c>
      <c r="Q23" s="66">
        <f>blad1!H49</f>
        <v>0</v>
      </c>
      <c r="R23" s="40"/>
      <c r="S23" s="40"/>
      <c r="T23" s="39">
        <f t="shared" si="5"/>
        <v>0</v>
      </c>
      <c r="U23" s="39">
        <f t="shared" si="6"/>
        <v>0</v>
      </c>
      <c r="V23" s="39">
        <f t="shared" si="7"/>
        <v>0</v>
      </c>
      <c r="W23" s="41">
        <f t="shared" si="8"/>
        <v>0</v>
      </c>
      <c r="X23" s="38">
        <f t="shared" si="9"/>
        <v>0</v>
      </c>
      <c r="Y23" s="286"/>
      <c r="Z23" s="40"/>
      <c r="AA23" s="40"/>
      <c r="AB23" s="40"/>
    </row>
    <row r="24" spans="1:28" s="35" customFormat="1" ht="18" customHeight="1">
      <c r="A24" s="85">
        <f>blad1!B50</f>
        <v>0</v>
      </c>
      <c r="B24" s="79">
        <f>blad1!E50</f>
        <v>0</v>
      </c>
      <c r="C24" s="89"/>
      <c r="D24" s="87">
        <f>blad1!C50</f>
        <v>0</v>
      </c>
      <c r="E24" s="90">
        <f>blad1!D50</f>
        <v>0</v>
      </c>
      <c r="F24" s="40">
        <f>blad1!F50</f>
        <v>0</v>
      </c>
      <c r="G24" s="40"/>
      <c r="H24" s="40"/>
      <c r="I24" s="38">
        <f t="shared" si="0"/>
        <v>0</v>
      </c>
      <c r="J24" s="39">
        <f t="shared" si="1"/>
        <v>0</v>
      </c>
      <c r="K24" s="66">
        <f>blad1!G50</f>
        <v>0</v>
      </c>
      <c r="L24" s="40"/>
      <c r="M24" s="40"/>
      <c r="N24" s="39">
        <f t="shared" si="2"/>
        <v>0</v>
      </c>
      <c r="O24" s="39">
        <f t="shared" si="3"/>
        <v>0</v>
      </c>
      <c r="P24" s="39">
        <f t="shared" si="4"/>
        <v>0</v>
      </c>
      <c r="Q24" s="66">
        <f>blad1!H50</f>
        <v>0</v>
      </c>
      <c r="R24" s="40"/>
      <c r="S24" s="40"/>
      <c r="T24" s="39">
        <f t="shared" si="5"/>
        <v>0</v>
      </c>
      <c r="U24" s="39">
        <f t="shared" si="6"/>
        <v>0</v>
      </c>
      <c r="V24" s="39">
        <f t="shared" si="7"/>
        <v>0</v>
      </c>
      <c r="W24" s="41">
        <f t="shared" si="8"/>
        <v>0</v>
      </c>
      <c r="X24" s="38">
        <f t="shared" si="9"/>
        <v>0</v>
      </c>
      <c r="Y24" s="286"/>
      <c r="Z24" s="40"/>
      <c r="AA24" s="40"/>
      <c r="AB24" s="40"/>
    </row>
    <row r="25" spans="1:28" s="35" customFormat="1" ht="18" customHeight="1">
      <c r="A25" s="85">
        <f>blad1!B51</f>
        <v>0</v>
      </c>
      <c r="B25" s="79">
        <f>blad1!E51</f>
        <v>0</v>
      </c>
      <c r="C25" s="42"/>
      <c r="D25" s="87">
        <f>blad1!C51</f>
        <v>0</v>
      </c>
      <c r="E25" s="90">
        <f>blad1!D51</f>
        <v>0</v>
      </c>
      <c r="F25" s="40">
        <f>blad1!F51</f>
        <v>0</v>
      </c>
      <c r="G25" s="40"/>
      <c r="H25" s="40"/>
      <c r="I25" s="38">
        <f t="shared" si="0"/>
        <v>0</v>
      </c>
      <c r="J25" s="39">
        <f t="shared" si="1"/>
        <v>0</v>
      </c>
      <c r="K25" s="66">
        <f>blad1!G51</f>
        <v>0</v>
      </c>
      <c r="L25" s="40"/>
      <c r="M25" s="40"/>
      <c r="N25" s="39">
        <f t="shared" si="2"/>
        <v>0</v>
      </c>
      <c r="O25" s="39">
        <f t="shared" si="3"/>
        <v>0</v>
      </c>
      <c r="P25" s="39">
        <f t="shared" si="4"/>
        <v>0</v>
      </c>
      <c r="Q25" s="66">
        <f>blad1!H51</f>
        <v>0</v>
      </c>
      <c r="R25" s="40"/>
      <c r="S25" s="40"/>
      <c r="T25" s="39">
        <f t="shared" si="5"/>
        <v>0</v>
      </c>
      <c r="U25" s="39">
        <f t="shared" si="6"/>
        <v>0</v>
      </c>
      <c r="V25" s="39">
        <f t="shared" si="7"/>
        <v>0</v>
      </c>
      <c r="W25" s="41">
        <f t="shared" si="8"/>
        <v>0</v>
      </c>
      <c r="X25" s="38">
        <f t="shared" si="9"/>
        <v>0</v>
      </c>
      <c r="Y25" s="286"/>
      <c r="Z25" s="40"/>
      <c r="AA25" s="40"/>
      <c r="AB25" s="40"/>
    </row>
    <row r="26" spans="1:31" ht="18" customHeight="1">
      <c r="A26" s="85">
        <f>blad1!B52</f>
        <v>0</v>
      </c>
      <c r="B26" s="79">
        <f>blad1!E52</f>
        <v>0</v>
      </c>
      <c r="C26" s="92"/>
      <c r="D26" s="87">
        <f>blad1!C52</f>
        <v>0</v>
      </c>
      <c r="E26" s="90">
        <f>blad1!D52</f>
        <v>0</v>
      </c>
      <c r="F26" s="40">
        <f>blad1!F52</f>
        <v>0</v>
      </c>
      <c r="G26" s="92"/>
      <c r="H26" s="92"/>
      <c r="I26" s="38">
        <f t="shared" si="0"/>
        <v>0</v>
      </c>
      <c r="J26" s="39">
        <f t="shared" si="1"/>
        <v>0</v>
      </c>
      <c r="K26" s="66">
        <f>blad1!G52</f>
        <v>0</v>
      </c>
      <c r="L26" s="92"/>
      <c r="M26" s="92"/>
      <c r="N26" s="39">
        <f t="shared" si="2"/>
        <v>0</v>
      </c>
      <c r="O26" s="39">
        <f t="shared" si="3"/>
        <v>0</v>
      </c>
      <c r="P26" s="39">
        <f t="shared" si="4"/>
        <v>0</v>
      </c>
      <c r="Q26" s="66">
        <f>blad1!H52</f>
        <v>0</v>
      </c>
      <c r="R26" s="92"/>
      <c r="S26" s="92"/>
      <c r="T26" s="39">
        <f t="shared" si="5"/>
        <v>0</v>
      </c>
      <c r="U26" s="39">
        <f t="shared" si="6"/>
        <v>0</v>
      </c>
      <c r="V26" s="39">
        <f t="shared" si="7"/>
        <v>0</v>
      </c>
      <c r="W26" s="41">
        <f t="shared" si="8"/>
        <v>0</v>
      </c>
      <c r="X26" s="38">
        <f t="shared" si="9"/>
        <v>0</v>
      </c>
      <c r="Y26" s="287"/>
      <c r="Z26" s="92"/>
      <c r="AA26" s="92"/>
      <c r="AB26" s="92"/>
      <c r="AC26" s="35"/>
      <c r="AD26" s="35"/>
      <c r="AE26" s="35"/>
    </row>
    <row r="27" spans="1:28" s="6" customFormat="1" ht="18" customHeight="1">
      <c r="A27" s="85">
        <f>blad1!B53</f>
        <v>0</v>
      </c>
      <c r="B27" s="79">
        <f>blad1!E53</f>
        <v>0</v>
      </c>
      <c r="C27" s="93"/>
      <c r="D27" s="87">
        <f>blad1!C53</f>
        <v>0</v>
      </c>
      <c r="E27" s="90">
        <f>blad1!D53</f>
        <v>0</v>
      </c>
      <c r="F27" s="40">
        <f>blad1!F53</f>
        <v>0</v>
      </c>
      <c r="G27" s="93"/>
      <c r="H27" s="93"/>
      <c r="I27" s="38">
        <f t="shared" si="0"/>
        <v>0</v>
      </c>
      <c r="J27" s="39">
        <f t="shared" si="1"/>
        <v>0</v>
      </c>
      <c r="K27" s="66">
        <f>blad1!G53</f>
        <v>0</v>
      </c>
      <c r="L27" s="93"/>
      <c r="M27" s="93"/>
      <c r="N27" s="39">
        <f t="shared" si="2"/>
        <v>0</v>
      </c>
      <c r="O27" s="39">
        <f t="shared" si="3"/>
        <v>0</v>
      </c>
      <c r="P27" s="39">
        <f t="shared" si="4"/>
        <v>0</v>
      </c>
      <c r="Q27" s="66">
        <f>blad1!H53</f>
        <v>0</v>
      </c>
      <c r="R27" s="93"/>
      <c r="S27" s="93"/>
      <c r="T27" s="39">
        <f t="shared" si="5"/>
        <v>0</v>
      </c>
      <c r="U27" s="39">
        <f t="shared" si="6"/>
        <v>0</v>
      </c>
      <c r="V27" s="39">
        <f t="shared" si="7"/>
        <v>0</v>
      </c>
      <c r="W27" s="41">
        <f t="shared" si="8"/>
        <v>0</v>
      </c>
      <c r="X27" s="38">
        <f t="shared" si="9"/>
        <v>0</v>
      </c>
      <c r="Y27" s="288"/>
      <c r="Z27" s="93"/>
      <c r="AA27" s="93"/>
      <c r="AB27" s="93"/>
    </row>
    <row r="28" spans="1:28" s="6" customFormat="1" ht="18" customHeight="1">
      <c r="A28" s="60"/>
      <c r="B28" s="80"/>
      <c r="C28" s="60"/>
      <c r="D28" s="60"/>
      <c r="E28" s="60"/>
      <c r="F28" s="62"/>
      <c r="G28" s="60"/>
      <c r="H28" s="60"/>
      <c r="I28" s="63"/>
      <c r="J28" s="64"/>
      <c r="K28" s="62"/>
      <c r="L28" s="60"/>
      <c r="M28" s="60"/>
      <c r="N28" s="64"/>
      <c r="O28" s="64"/>
      <c r="P28" s="64"/>
      <c r="Q28" s="62"/>
      <c r="R28" s="60"/>
      <c r="S28" s="60"/>
      <c r="T28" s="64"/>
      <c r="U28" s="64"/>
      <c r="V28" s="64"/>
      <c r="W28" s="65"/>
      <c r="X28" s="63"/>
      <c r="Y28" s="281"/>
      <c r="Z28" s="60"/>
      <c r="AA28" s="60"/>
      <c r="AB28" s="60"/>
    </row>
    <row r="29" spans="1:28" s="6" customFormat="1" ht="18" customHeight="1">
      <c r="A29" s="95" t="s">
        <v>38</v>
      </c>
      <c r="B29" s="96"/>
      <c r="C29" s="60"/>
      <c r="D29" s="62"/>
      <c r="E29" s="60"/>
      <c r="F29" s="63"/>
      <c r="G29" s="64"/>
      <c r="H29" s="62"/>
      <c r="I29" s="60"/>
      <c r="J29" s="60"/>
      <c r="K29" s="64"/>
      <c r="L29" s="64"/>
      <c r="M29" s="64"/>
      <c r="N29" s="62"/>
      <c r="O29" s="60"/>
      <c r="P29" s="60"/>
      <c r="Q29" s="64"/>
      <c r="R29" s="179" t="s">
        <v>84</v>
      </c>
      <c r="S29" s="64"/>
      <c r="T29" s="65"/>
      <c r="U29" s="63"/>
      <c r="V29" s="64"/>
      <c r="W29" s="65"/>
      <c r="X29" s="63"/>
      <c r="Y29" s="281"/>
      <c r="Z29" s="60"/>
      <c r="AA29" s="60"/>
      <c r="AB29" s="60"/>
    </row>
    <row r="30" spans="1:28" s="6" customFormat="1" ht="18" customHeight="1">
      <c r="A30" s="60"/>
      <c r="B30" s="80"/>
      <c r="C30" s="60"/>
      <c r="D30" s="60"/>
      <c r="E30" s="60"/>
      <c r="F30" s="62"/>
      <c r="G30" s="60"/>
      <c r="H30" s="60"/>
      <c r="I30" s="63"/>
      <c r="J30" s="64"/>
      <c r="K30" s="62"/>
      <c r="L30" s="60"/>
      <c r="M30" s="60"/>
      <c r="N30" s="64"/>
      <c r="O30" s="64"/>
      <c r="P30" s="64"/>
      <c r="Q30" s="62"/>
      <c r="R30" s="60"/>
      <c r="S30" s="60"/>
      <c r="T30" s="64"/>
      <c r="U30" s="64"/>
      <c r="V30" s="64"/>
      <c r="W30" s="65"/>
      <c r="X30" s="63"/>
      <c r="Y30" s="281"/>
      <c r="Z30" s="60"/>
      <c r="AA30" s="60"/>
      <c r="AB30" s="60"/>
    </row>
    <row r="31" spans="1:26" s="6" customFormat="1" ht="15" customHeight="1">
      <c r="A31" s="6" t="s">
        <v>17</v>
      </c>
      <c r="E31" s="6" t="s">
        <v>18</v>
      </c>
      <c r="G31"/>
      <c r="H31" s="6" t="s">
        <v>18</v>
      </c>
      <c r="I31" s="24"/>
      <c r="M31" s="27" t="s">
        <v>19</v>
      </c>
      <c r="R31" s="6" t="s">
        <v>20</v>
      </c>
      <c r="W31"/>
      <c r="X31" s="27" t="s">
        <v>21</v>
      </c>
      <c r="Y31" s="283"/>
      <c r="Z31" s="26"/>
    </row>
    <row r="32" spans="7:26" s="6" customFormat="1" ht="15" customHeight="1">
      <c r="G32" s="36"/>
      <c r="I32" s="24"/>
      <c r="M32" s="24"/>
      <c r="W32"/>
      <c r="X32" s="24"/>
      <c r="Y32" s="283"/>
      <c r="Z32" s="26"/>
    </row>
    <row r="33" spans="1:28" s="6" customFormat="1" ht="15" customHeight="1">
      <c r="A33" s="43"/>
      <c r="B33" s="43"/>
      <c r="C33" s="43"/>
      <c r="D33" s="43"/>
      <c r="E33" s="43"/>
      <c r="F33" s="43"/>
      <c r="G33" s="44"/>
      <c r="H33" s="43"/>
      <c r="I33" s="29"/>
      <c r="J33" s="28"/>
      <c r="K33" s="28"/>
      <c r="L33" s="28"/>
      <c r="M33" s="45"/>
      <c r="N33" s="28"/>
      <c r="O33" s="28"/>
      <c r="P33" s="28"/>
      <c r="Q33" s="28"/>
      <c r="R33" s="28"/>
      <c r="S33" s="28"/>
      <c r="T33" s="28"/>
      <c r="U33" s="28"/>
      <c r="V33" s="28"/>
      <c r="W33" s="11"/>
      <c r="X33" s="29"/>
      <c r="Y33" s="282"/>
      <c r="Z33" s="31"/>
      <c r="AA33" s="28"/>
      <c r="AB33" s="28"/>
    </row>
    <row r="34" spans="7:26" s="6" customFormat="1" ht="15" customHeight="1">
      <c r="G34"/>
      <c r="I34" s="24"/>
      <c r="M34" s="24"/>
      <c r="W34"/>
      <c r="X34" s="24"/>
      <c r="Y34" s="283"/>
      <c r="Z34" s="26"/>
    </row>
    <row r="35" spans="1:26" s="6" customFormat="1" ht="15" customHeight="1">
      <c r="A35" s="6" t="s">
        <v>22</v>
      </c>
      <c r="E35" s="6" t="s">
        <v>22</v>
      </c>
      <c r="G35"/>
      <c r="H35" s="6" t="s">
        <v>22</v>
      </c>
      <c r="I35" s="24"/>
      <c r="M35" s="6" t="s">
        <v>22</v>
      </c>
      <c r="R35" s="6" t="s">
        <v>22</v>
      </c>
      <c r="W35"/>
      <c r="X35" s="6" t="s">
        <v>22</v>
      </c>
      <c r="Y35" s="283"/>
      <c r="Z35" s="26"/>
    </row>
    <row r="36" spans="5:26" s="6" customFormat="1" ht="15" customHeight="1">
      <c r="E36"/>
      <c r="H36"/>
      <c r="I36"/>
      <c r="J36"/>
      <c r="L36" s="24"/>
      <c r="P36"/>
      <c r="Q36"/>
      <c r="R36" s="24"/>
      <c r="W36"/>
      <c r="X36" s="24"/>
      <c r="Y36" s="283"/>
      <c r="Z36" s="26"/>
    </row>
    <row r="37" spans="1:28" ht="15" customHeight="1">
      <c r="A37" s="47"/>
      <c r="B37" s="47"/>
      <c r="C37" s="17"/>
      <c r="D37" s="17"/>
      <c r="E37" s="11"/>
      <c r="F37" s="17"/>
      <c r="G37" s="17"/>
      <c r="H37" s="11"/>
      <c r="I37" s="11"/>
      <c r="J37" s="11"/>
      <c r="K37" s="47"/>
      <c r="L37" s="32"/>
      <c r="M37" s="17"/>
      <c r="N37" s="17"/>
      <c r="O37" s="17"/>
      <c r="P37" s="11"/>
      <c r="Q37" s="11"/>
      <c r="R37" s="46"/>
      <c r="S37" s="17"/>
      <c r="T37" s="17"/>
      <c r="U37" s="17"/>
      <c r="V37" s="17"/>
      <c r="W37" s="11"/>
      <c r="X37" s="32"/>
      <c r="Y37" s="279"/>
      <c r="Z37" s="34"/>
      <c r="AA37" s="17"/>
      <c r="AB37" s="17"/>
    </row>
  </sheetData>
  <hyperlinks>
    <hyperlink ref="R29" r:id="rId1" display="mailto:kansli@styrkelyft.se"/>
  </hyperlinks>
  <printOptions/>
  <pageMargins left="0.5905511811023623" right="0.5905511811023623" top="0.984251968503937" bottom="0.7874015748031497" header="0.5118110236220472" footer="0.5118110236220472"/>
  <pageSetup fitToHeight="1" fitToWidth="1" horizontalDpi="300" verticalDpi="300" orientation="landscape" paperSize="9" scale="66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7"/>
  <sheetViews>
    <sheetView showZeros="0" zoomScale="70" zoomScaleNormal="70" workbookViewId="0" topLeftCell="A1">
      <selection activeCell="T14" sqref="T14"/>
    </sheetView>
  </sheetViews>
  <sheetFormatPr defaultColWidth="9.140625" defaultRowHeight="15" customHeight="1"/>
  <cols>
    <col min="1" max="1" width="9.28125" style="1" customWidth="1"/>
    <col min="2" max="2" width="7.00390625" style="1" customWidth="1"/>
    <col min="3" max="3" width="6.140625" style="1" customWidth="1"/>
    <col min="4" max="4" width="24.421875" style="1" customWidth="1"/>
    <col min="5" max="5" width="16.7109375" style="1" customWidth="1"/>
    <col min="6" max="6" width="2.421875" style="1" customWidth="1"/>
    <col min="7" max="9" width="6.140625" style="1" customWidth="1"/>
    <col min="10" max="10" width="0.9921875" style="1" customWidth="1"/>
    <col min="11" max="11" width="7.421875" style="2" customWidth="1"/>
    <col min="12" max="12" width="6.140625" style="1" customWidth="1"/>
    <col min="13" max="13" width="6.421875" style="1" customWidth="1"/>
    <col min="14" max="14" width="6.140625" style="1" customWidth="1"/>
    <col min="15" max="15" width="0.85546875" style="2" customWidth="1"/>
    <col min="16" max="16" width="6.28125" style="2" customWidth="1"/>
    <col min="17" max="17" width="6.8515625" style="2" customWidth="1"/>
    <col min="18" max="20" width="6.140625" style="1" customWidth="1"/>
    <col min="21" max="21" width="0.9921875" style="2" customWidth="1"/>
    <col min="22" max="22" width="7.28125" style="2" customWidth="1"/>
    <col min="23" max="23" width="8.421875" style="2" customWidth="1"/>
    <col min="24" max="24" width="8.00390625" style="4" customWidth="1"/>
    <col min="25" max="25" width="9.8515625" style="3" customWidth="1"/>
    <col min="26" max="26" width="5.7109375" style="280" customWidth="1"/>
    <col min="27" max="27" width="5.140625" style="1" customWidth="1"/>
    <col min="28" max="28" width="5.00390625" style="1" customWidth="1"/>
    <col min="29" max="29" width="5.57421875" style="1" customWidth="1"/>
    <col min="30" max="16384" width="9.140625" style="1" customWidth="1"/>
  </cols>
  <sheetData>
    <row r="1" spans="1:29" ht="1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32"/>
      <c r="L1" s="17"/>
      <c r="M1" s="17"/>
      <c r="N1" s="17"/>
      <c r="O1" s="32"/>
      <c r="P1" s="32"/>
      <c r="Q1" s="32"/>
      <c r="R1" s="17"/>
      <c r="S1" s="17"/>
      <c r="T1" s="17"/>
      <c r="U1" s="32"/>
      <c r="V1" s="32"/>
      <c r="W1" s="32"/>
      <c r="X1" s="33"/>
      <c r="Y1" s="34"/>
      <c r="Z1" s="279"/>
      <c r="AA1" s="17"/>
      <c r="AB1" s="17"/>
      <c r="AC1" s="17"/>
    </row>
    <row r="2" spans="1:29" ht="15" customHeight="1">
      <c r="A2" s="13"/>
      <c r="B2" s="35"/>
      <c r="AC2" s="15"/>
    </row>
    <row r="3" spans="1:29" s="5" customFormat="1" ht="18.75" customHeight="1">
      <c r="A3" s="61"/>
      <c r="B3" s="60"/>
      <c r="C3" s="9"/>
      <c r="D3" s="9"/>
      <c r="E3" s="9"/>
      <c r="F3" s="9"/>
      <c r="G3" s="9"/>
      <c r="H3" s="9"/>
      <c r="I3" s="56" t="s">
        <v>23</v>
      </c>
      <c r="J3" s="52"/>
      <c r="K3" s="52"/>
      <c r="L3" s="9"/>
      <c r="M3" s="9"/>
      <c r="N3" s="9"/>
      <c r="O3" s="36"/>
      <c r="P3" s="36"/>
      <c r="Q3" s="52"/>
      <c r="R3" s="9"/>
      <c r="S3" s="9"/>
      <c r="T3" s="52" t="s">
        <v>1</v>
      </c>
      <c r="U3" s="52"/>
      <c r="V3" s="52"/>
      <c r="W3" s="181" t="str">
        <f>blad1!K5</f>
        <v>TK Trossö</v>
      </c>
      <c r="X3" s="9"/>
      <c r="Y3" s="9"/>
      <c r="Z3" s="281"/>
      <c r="AA3" s="9"/>
      <c r="AB3" s="9"/>
      <c r="AC3" s="54"/>
    </row>
    <row r="4" spans="1:29" s="5" customFormat="1" ht="18.75" customHeight="1">
      <c r="A4" s="50"/>
      <c r="B4" s="9"/>
      <c r="C4" s="9"/>
      <c r="D4" s="9"/>
      <c r="E4" s="9"/>
      <c r="F4" s="9"/>
      <c r="G4" s="9"/>
      <c r="H4" s="9"/>
      <c r="I4" s="56" t="s">
        <v>0</v>
      </c>
      <c r="J4" s="9"/>
      <c r="K4" s="51"/>
      <c r="L4" s="9"/>
      <c r="M4" s="9"/>
      <c r="N4" s="9"/>
      <c r="O4" s="36"/>
      <c r="P4" s="36"/>
      <c r="Q4" s="52"/>
      <c r="R4" s="9"/>
      <c r="S4" s="9"/>
      <c r="T4" s="10" t="s">
        <v>3</v>
      </c>
      <c r="U4" s="10"/>
      <c r="V4" s="10"/>
      <c r="W4" s="182" t="str">
        <f>blad1!K6</f>
        <v>c/o Koistinen, Skepparegatan 32</v>
      </c>
      <c r="X4" s="8"/>
      <c r="Y4" s="8"/>
      <c r="Z4" s="282"/>
      <c r="AA4" s="8"/>
      <c r="AB4" s="8"/>
      <c r="AC4" s="54"/>
    </row>
    <row r="5" spans="1:29" s="5" customFormat="1" ht="18.75" customHeight="1">
      <c r="A5" s="50"/>
      <c r="B5" s="9"/>
      <c r="C5" s="9"/>
      <c r="D5" s="9"/>
      <c r="E5" s="9"/>
      <c r="F5" s="9"/>
      <c r="G5" s="9"/>
      <c r="H5" s="9"/>
      <c r="I5" s="9"/>
      <c r="J5" s="9"/>
      <c r="K5" s="52"/>
      <c r="L5" s="9"/>
      <c r="M5" s="9"/>
      <c r="N5" s="9"/>
      <c r="O5" s="36"/>
      <c r="P5" s="36"/>
      <c r="Q5" s="52"/>
      <c r="R5" s="9"/>
      <c r="S5" s="9"/>
      <c r="T5" s="10" t="s">
        <v>4</v>
      </c>
      <c r="U5" s="10"/>
      <c r="V5" s="10"/>
      <c r="W5" s="182" t="str">
        <f>blad1!K7</f>
        <v>371 35 Karlskrona</v>
      </c>
      <c r="X5" s="8"/>
      <c r="Y5" s="8"/>
      <c r="Z5" s="282"/>
      <c r="AA5" s="8"/>
      <c r="AB5" s="8"/>
      <c r="AC5" s="54"/>
    </row>
    <row r="6" spans="1:29" s="5" customFormat="1" ht="18.75" customHeight="1">
      <c r="A6" s="50"/>
      <c r="B6" s="9"/>
      <c r="C6" s="9"/>
      <c r="D6" s="189" t="s">
        <v>115</v>
      </c>
      <c r="E6" s="195">
        <f>blad1!K3</f>
        <v>39004</v>
      </c>
      <c r="F6" s="9"/>
      <c r="G6" s="9"/>
      <c r="H6" s="174"/>
      <c r="I6" s="9"/>
      <c r="J6" s="9"/>
      <c r="K6" s="188"/>
      <c r="L6" s="9"/>
      <c r="M6" s="9"/>
      <c r="N6" s="9"/>
      <c r="O6" s="36"/>
      <c r="P6" s="36"/>
      <c r="Q6" s="52"/>
      <c r="R6" s="9"/>
      <c r="S6" s="9"/>
      <c r="Z6" s="283"/>
      <c r="AC6" s="54"/>
    </row>
    <row r="7" spans="1:29" s="5" customFormat="1" ht="16.5" customHeight="1">
      <c r="A7" s="55"/>
      <c r="B7" s="8"/>
      <c r="C7" s="8"/>
      <c r="D7" s="8"/>
      <c r="E7" s="8"/>
      <c r="F7" s="8"/>
      <c r="G7" s="8"/>
      <c r="H7" s="8"/>
      <c r="I7" s="8"/>
      <c r="J7" s="8"/>
      <c r="K7" s="10"/>
      <c r="L7" s="8"/>
      <c r="M7" s="8"/>
      <c r="N7" s="8"/>
      <c r="O7" s="10"/>
      <c r="P7" s="10"/>
      <c r="Q7" s="10"/>
      <c r="R7" s="8"/>
      <c r="S7" s="8"/>
      <c r="T7" s="8"/>
      <c r="U7" s="10"/>
      <c r="V7" s="10"/>
      <c r="W7" s="10"/>
      <c r="X7" s="8"/>
      <c r="Y7" s="8"/>
      <c r="Z7" s="282"/>
      <c r="AA7" s="8"/>
      <c r="AB7" s="8"/>
      <c r="AC7" s="53"/>
    </row>
    <row r="8" spans="13:26" s="5" customFormat="1" ht="16.5" customHeight="1">
      <c r="M8" s="9"/>
      <c r="N8" s="9"/>
      <c r="O8" s="7"/>
      <c r="P8" s="7"/>
      <c r="Q8" s="7"/>
      <c r="U8" s="7"/>
      <c r="V8" s="7"/>
      <c r="W8" s="7"/>
      <c r="Z8" s="283"/>
    </row>
    <row r="9" spans="1:29" s="5" customFormat="1" ht="16.5" customHeight="1">
      <c r="A9" s="81" t="s">
        <v>80</v>
      </c>
      <c r="B9" s="48"/>
      <c r="C9" s="8"/>
      <c r="D9" s="167" t="s">
        <v>81</v>
      </c>
      <c r="E9" s="77" t="s">
        <v>114</v>
      </c>
      <c r="F9" s="57"/>
      <c r="G9" s="77" t="s">
        <v>39</v>
      </c>
      <c r="H9" s="48"/>
      <c r="I9" s="77" t="s">
        <v>176</v>
      </c>
      <c r="L9" s="52" t="s">
        <v>5</v>
      </c>
      <c r="M9" s="9"/>
      <c r="N9" s="183" t="str">
        <f>blad1!K4</f>
        <v>Allsvenska serien Omg 4</v>
      </c>
      <c r="O9" s="8"/>
      <c r="P9" s="8"/>
      <c r="Q9" s="10"/>
      <c r="R9" s="8"/>
      <c r="S9" s="8"/>
      <c r="T9" s="52" t="s">
        <v>6</v>
      </c>
      <c r="U9" s="52"/>
      <c r="V9" s="52"/>
      <c r="W9" s="49"/>
      <c r="X9" s="8"/>
      <c r="Y9" s="8"/>
      <c r="Z9" s="282"/>
      <c r="AA9" s="8"/>
      <c r="AB9" s="8"/>
      <c r="AC9" s="9"/>
    </row>
    <row r="10" spans="11:26" s="5" customFormat="1" ht="16.5" customHeight="1">
      <c r="K10" s="7"/>
      <c r="O10" s="7"/>
      <c r="P10" s="7"/>
      <c r="Q10" s="7"/>
      <c r="U10" s="7"/>
      <c r="V10" s="7"/>
      <c r="W10" s="7"/>
      <c r="Z10" s="283"/>
    </row>
    <row r="11" spans="1:29" ht="15" customHeight="1">
      <c r="A11" s="168" t="s">
        <v>7</v>
      </c>
      <c r="B11" s="168" t="s">
        <v>8</v>
      </c>
      <c r="C11" s="168" t="s">
        <v>9</v>
      </c>
      <c r="D11" s="169" t="s">
        <v>10</v>
      </c>
      <c r="E11" s="169" t="s">
        <v>11</v>
      </c>
      <c r="F11" s="15"/>
      <c r="G11" s="13"/>
      <c r="H11" s="14" t="s">
        <v>24</v>
      </c>
      <c r="I11" s="15"/>
      <c r="J11" s="19"/>
      <c r="K11" s="19" t="s">
        <v>25</v>
      </c>
      <c r="L11" s="13"/>
      <c r="M11" s="14" t="s">
        <v>2</v>
      </c>
      <c r="N11" s="21"/>
      <c r="O11"/>
      <c r="P11" s="19" t="s">
        <v>26</v>
      </c>
      <c r="Q11" s="173" t="s">
        <v>27</v>
      </c>
      <c r="R11" s="13"/>
      <c r="S11" s="14" t="s">
        <v>28</v>
      </c>
      <c r="T11" s="15"/>
      <c r="U11"/>
      <c r="V11" s="19" t="s">
        <v>29</v>
      </c>
      <c r="W11" s="19" t="s">
        <v>30</v>
      </c>
      <c r="X11" s="171" t="s">
        <v>13</v>
      </c>
      <c r="Y11" s="172" t="s">
        <v>31</v>
      </c>
      <c r="Z11" s="284" t="s">
        <v>14</v>
      </c>
      <c r="AA11" s="168" t="s">
        <v>15</v>
      </c>
      <c r="AB11" s="168" t="s">
        <v>15</v>
      </c>
      <c r="AC11" s="168" t="s">
        <v>15</v>
      </c>
    </row>
    <row r="12" spans="1:29" s="35" customFormat="1" ht="15" customHeight="1">
      <c r="A12" s="170" t="s">
        <v>16</v>
      </c>
      <c r="B12" s="12"/>
      <c r="C12" s="12"/>
      <c r="D12" s="16"/>
      <c r="E12" s="16"/>
      <c r="F12" s="18"/>
      <c r="G12" s="16">
        <v>1</v>
      </c>
      <c r="H12" s="17">
        <v>2</v>
      </c>
      <c r="I12" s="18">
        <v>3</v>
      </c>
      <c r="J12" s="20"/>
      <c r="K12" s="20" t="s">
        <v>12</v>
      </c>
      <c r="L12" s="16">
        <v>1</v>
      </c>
      <c r="M12" s="17">
        <v>2</v>
      </c>
      <c r="N12" s="18">
        <v>3</v>
      </c>
      <c r="O12"/>
      <c r="P12" s="20" t="s">
        <v>12</v>
      </c>
      <c r="Q12" s="20" t="s">
        <v>32</v>
      </c>
      <c r="R12" s="16">
        <v>1</v>
      </c>
      <c r="S12" s="17">
        <v>2</v>
      </c>
      <c r="T12" s="18">
        <v>3</v>
      </c>
      <c r="U12"/>
      <c r="V12" s="20" t="s">
        <v>12</v>
      </c>
      <c r="W12" s="20"/>
      <c r="X12" s="22"/>
      <c r="Y12" s="23"/>
      <c r="Z12" s="285"/>
      <c r="AA12" s="12"/>
      <c r="AB12" s="12"/>
      <c r="AC12" s="12"/>
    </row>
    <row r="13" spans="1:29" s="35" customFormat="1" ht="18" customHeight="1">
      <c r="A13" s="85">
        <f>blad1!B57</f>
        <v>860115</v>
      </c>
      <c r="B13" s="79">
        <f>blad1!E57</f>
        <v>78.95</v>
      </c>
      <c r="C13" s="86">
        <v>82.5</v>
      </c>
      <c r="D13" s="87" t="str">
        <f>blad1!C57</f>
        <v>Andreas Andersson</v>
      </c>
      <c r="E13" s="90" t="str">
        <f>blad1!D57</f>
        <v>Malmö AK</v>
      </c>
      <c r="F13" s="91"/>
      <c r="G13" s="66">
        <f>blad1!F57</f>
        <v>135</v>
      </c>
      <c r="H13" s="40">
        <v>145</v>
      </c>
      <c r="I13" s="40">
        <v>155</v>
      </c>
      <c r="J13" s="38">
        <f aca="true" t="shared" si="0" ref="J13:J27">MAX(G13,H13,I13)</f>
        <v>155</v>
      </c>
      <c r="K13" s="39">
        <f aca="true" t="shared" si="1" ref="K13:K27">IF(J13&lt;0,0,J13)</f>
        <v>155</v>
      </c>
      <c r="L13" s="66">
        <f>blad1!G57</f>
        <v>90</v>
      </c>
      <c r="M13" s="40">
        <v>95</v>
      </c>
      <c r="N13" s="40" t="s">
        <v>181</v>
      </c>
      <c r="O13" s="39">
        <f aca="true" t="shared" si="2" ref="O13:O27">MAX(L13,M13,N13)</f>
        <v>95</v>
      </c>
      <c r="P13" s="39">
        <f aca="true" t="shared" si="3" ref="P13:P27">IF(O13&lt;0,0,O13)</f>
        <v>95</v>
      </c>
      <c r="Q13" s="39">
        <f aca="true" t="shared" si="4" ref="Q13:Q27">SUM(K13+P13)</f>
        <v>250</v>
      </c>
      <c r="R13" s="66">
        <f>blad1!H57</f>
        <v>195</v>
      </c>
      <c r="S13" s="40">
        <v>210</v>
      </c>
      <c r="T13" s="40">
        <v>-227.5</v>
      </c>
      <c r="U13" s="39">
        <f aca="true" t="shared" si="5" ref="U13:U27">MAX(R13,S13,T13)</f>
        <v>210</v>
      </c>
      <c r="V13" s="39">
        <f aca="true" t="shared" si="6" ref="V13:V27">IF(U13&lt;0,0,U13)</f>
        <v>210</v>
      </c>
      <c r="W13" s="39">
        <f aca="true" t="shared" si="7" ref="W13:W27">SUM(K13+P13+V13)</f>
        <v>460</v>
      </c>
      <c r="X13" s="41">
        <f aca="true" t="shared" si="8" ref="X13:X27">IF(B13&lt;&gt;0,VLOOKUP(INT(B13),Wilksmen,(B13-INT(B13))*10+2),0)</f>
        <v>0.6888</v>
      </c>
      <c r="Y13" s="38">
        <f aca="true" t="shared" si="9" ref="Y13:Y27">SUM(W13*X13)</f>
        <v>316.848</v>
      </c>
      <c r="Z13" s="286">
        <v>3</v>
      </c>
      <c r="AA13" s="42"/>
      <c r="AB13" s="42"/>
      <c r="AC13" s="42"/>
    </row>
    <row r="14" spans="1:29" s="35" customFormat="1" ht="18" customHeight="1">
      <c r="A14" s="85">
        <f>blad1!B58</f>
        <v>880514</v>
      </c>
      <c r="B14" s="79">
        <f>blad1!E58</f>
        <v>75.2</v>
      </c>
      <c r="C14" s="86">
        <v>82.5</v>
      </c>
      <c r="D14" s="87" t="str">
        <f>blad1!C58</f>
        <v>Niklas Stjärnhäll</v>
      </c>
      <c r="E14" s="90" t="str">
        <f>blad1!D58</f>
        <v>Malmö AK</v>
      </c>
      <c r="F14" s="67"/>
      <c r="G14" s="66">
        <f>blad1!F58</f>
        <v>140</v>
      </c>
      <c r="H14" s="40" t="s">
        <v>181</v>
      </c>
      <c r="I14" s="40" t="s">
        <v>181</v>
      </c>
      <c r="J14" s="38">
        <f t="shared" si="0"/>
        <v>140</v>
      </c>
      <c r="K14" s="39">
        <f t="shared" si="1"/>
        <v>140</v>
      </c>
      <c r="L14" s="66">
        <f>blad1!G58</f>
        <v>80</v>
      </c>
      <c r="M14" s="40" t="s">
        <v>181</v>
      </c>
      <c r="N14" s="40" t="s">
        <v>181</v>
      </c>
      <c r="O14" s="39">
        <f t="shared" si="2"/>
        <v>80</v>
      </c>
      <c r="P14" s="39">
        <f t="shared" si="3"/>
        <v>80</v>
      </c>
      <c r="Q14" s="39">
        <f t="shared" si="4"/>
        <v>220</v>
      </c>
      <c r="R14" s="66">
        <f>blad1!H58</f>
        <v>150</v>
      </c>
      <c r="S14" s="40">
        <v>180</v>
      </c>
      <c r="T14" s="40">
        <v>-200</v>
      </c>
      <c r="U14" s="39">
        <f t="shared" si="5"/>
        <v>180</v>
      </c>
      <c r="V14" s="39">
        <f t="shared" si="6"/>
        <v>180</v>
      </c>
      <c r="W14" s="39">
        <f t="shared" si="7"/>
        <v>400</v>
      </c>
      <c r="X14" s="41">
        <f t="shared" si="8"/>
        <v>0.7112</v>
      </c>
      <c r="Y14" s="38">
        <f t="shared" si="9"/>
        <v>284.48</v>
      </c>
      <c r="Z14" s="286">
        <v>6</v>
      </c>
      <c r="AA14" s="40"/>
      <c r="AB14" s="40"/>
      <c r="AC14" s="40"/>
    </row>
    <row r="15" spans="1:29" s="35" customFormat="1" ht="18" customHeight="1">
      <c r="A15" s="85">
        <f>blad1!B59</f>
        <v>890707</v>
      </c>
      <c r="B15" s="79">
        <f>blad1!E59</f>
        <v>79.5</v>
      </c>
      <c r="C15" s="86">
        <v>82.5</v>
      </c>
      <c r="D15" s="87" t="str">
        <f>blad1!C59</f>
        <v>Henrik Leandersson</v>
      </c>
      <c r="E15" s="90" t="str">
        <f>blad1!D59</f>
        <v>TK Trossö</v>
      </c>
      <c r="F15" s="66"/>
      <c r="G15" s="66">
        <f>blad1!F59</f>
        <v>140</v>
      </c>
      <c r="H15" s="40">
        <v>-150</v>
      </c>
      <c r="I15" s="40">
        <v>155</v>
      </c>
      <c r="J15" s="38">
        <f t="shared" si="0"/>
        <v>155</v>
      </c>
      <c r="K15" s="39">
        <f t="shared" si="1"/>
        <v>155</v>
      </c>
      <c r="L15" s="66">
        <f>blad1!G59</f>
        <v>65</v>
      </c>
      <c r="M15" s="40">
        <v>-70</v>
      </c>
      <c r="N15" s="40">
        <v>70</v>
      </c>
      <c r="O15" s="39">
        <f t="shared" si="2"/>
        <v>70</v>
      </c>
      <c r="P15" s="39">
        <f t="shared" si="3"/>
        <v>70</v>
      </c>
      <c r="Q15" s="39">
        <f t="shared" si="4"/>
        <v>225</v>
      </c>
      <c r="R15" s="66">
        <f>blad1!H59</f>
        <v>135</v>
      </c>
      <c r="S15" s="40">
        <v>147.5</v>
      </c>
      <c r="T15" s="40">
        <v>152.5</v>
      </c>
      <c r="U15" s="39">
        <f t="shared" si="5"/>
        <v>152.5</v>
      </c>
      <c r="V15" s="39">
        <f t="shared" si="6"/>
        <v>152.5</v>
      </c>
      <c r="W15" s="39">
        <f t="shared" si="7"/>
        <v>377.5</v>
      </c>
      <c r="X15" s="41">
        <f t="shared" si="8"/>
        <v>0.6854</v>
      </c>
      <c r="Y15" s="38">
        <f t="shared" si="9"/>
        <v>258.7385</v>
      </c>
      <c r="Z15" s="286">
        <v>7</v>
      </c>
      <c r="AA15" s="40"/>
      <c r="AB15" s="40"/>
      <c r="AC15" s="40"/>
    </row>
    <row r="16" spans="1:29" s="35" customFormat="1" ht="18" customHeight="1">
      <c r="A16" s="85">
        <f>blad1!B60</f>
        <v>880504</v>
      </c>
      <c r="B16" s="79">
        <f>blad1!E60</f>
        <v>81.45</v>
      </c>
      <c r="C16" s="86">
        <v>82.5</v>
      </c>
      <c r="D16" s="87" t="str">
        <f>blad1!C60</f>
        <v>Martin Shoabi</v>
      </c>
      <c r="E16" s="90" t="str">
        <f>blad1!D60</f>
        <v>Lunds TK</v>
      </c>
      <c r="F16" s="67"/>
      <c r="G16" s="66">
        <v>90</v>
      </c>
      <c r="H16" s="40">
        <v>110</v>
      </c>
      <c r="I16" s="40">
        <v>130</v>
      </c>
      <c r="J16" s="38">
        <f t="shared" si="0"/>
        <v>130</v>
      </c>
      <c r="K16" s="39">
        <f t="shared" si="1"/>
        <v>130</v>
      </c>
      <c r="L16" s="66">
        <v>75</v>
      </c>
      <c r="M16" s="40">
        <v>80</v>
      </c>
      <c r="N16" s="40">
        <v>85</v>
      </c>
      <c r="O16" s="39">
        <f t="shared" si="2"/>
        <v>85</v>
      </c>
      <c r="P16" s="39">
        <f t="shared" si="3"/>
        <v>85</v>
      </c>
      <c r="Q16" s="39">
        <f t="shared" si="4"/>
        <v>215</v>
      </c>
      <c r="R16" s="66">
        <f>blad1!H60</f>
        <v>165</v>
      </c>
      <c r="S16" s="40">
        <v>180</v>
      </c>
      <c r="T16" s="40">
        <v>190</v>
      </c>
      <c r="U16" s="39">
        <f t="shared" si="5"/>
        <v>190</v>
      </c>
      <c r="V16" s="39">
        <f t="shared" si="6"/>
        <v>190</v>
      </c>
      <c r="W16" s="39">
        <f t="shared" si="7"/>
        <v>405</v>
      </c>
      <c r="X16" s="41">
        <f t="shared" si="8"/>
        <v>0.6754</v>
      </c>
      <c r="Y16" s="38">
        <f t="shared" si="9"/>
        <v>273.537</v>
      </c>
      <c r="Z16" s="286">
        <v>5</v>
      </c>
      <c r="AA16" s="40"/>
      <c r="AB16" s="40"/>
      <c r="AC16" s="40"/>
    </row>
    <row r="17" spans="1:29" s="35" customFormat="1" ht="18" customHeight="1">
      <c r="A17" s="85">
        <f>blad1!B61</f>
        <v>741101</v>
      </c>
      <c r="B17" s="79">
        <f>blad1!E61</f>
        <v>81.1</v>
      </c>
      <c r="C17" s="86">
        <v>82.5</v>
      </c>
      <c r="D17" s="87" t="str">
        <f>blad1!C61</f>
        <v>Jonas Andersson</v>
      </c>
      <c r="E17" s="90" t="str">
        <f>blad1!D61</f>
        <v>Ramdala IF</v>
      </c>
      <c r="F17" s="66"/>
      <c r="G17" s="66">
        <f>blad1!F61</f>
        <v>180</v>
      </c>
      <c r="H17" s="40">
        <v>200</v>
      </c>
      <c r="I17" s="40">
        <v>210</v>
      </c>
      <c r="J17" s="38">
        <f t="shared" si="0"/>
        <v>210</v>
      </c>
      <c r="K17" s="39">
        <f t="shared" si="1"/>
        <v>210</v>
      </c>
      <c r="L17" s="66">
        <f>blad1!G61</f>
        <v>175</v>
      </c>
      <c r="M17" s="40">
        <v>185</v>
      </c>
      <c r="N17" s="40" t="s">
        <v>181</v>
      </c>
      <c r="O17" s="39">
        <f t="shared" si="2"/>
        <v>185</v>
      </c>
      <c r="P17" s="39">
        <f t="shared" si="3"/>
        <v>185</v>
      </c>
      <c r="Q17" s="39">
        <f t="shared" si="4"/>
        <v>395</v>
      </c>
      <c r="R17" s="66">
        <f>blad1!H61</f>
        <v>180</v>
      </c>
      <c r="S17" s="40">
        <v>200</v>
      </c>
      <c r="T17" s="40">
        <v>-215</v>
      </c>
      <c r="U17" s="39">
        <f t="shared" si="5"/>
        <v>200</v>
      </c>
      <c r="V17" s="39">
        <f t="shared" si="6"/>
        <v>200</v>
      </c>
      <c r="W17" s="39">
        <f t="shared" si="7"/>
        <v>595</v>
      </c>
      <c r="X17" s="41">
        <f t="shared" si="8"/>
        <v>0.6769</v>
      </c>
      <c r="Y17" s="38">
        <f t="shared" si="9"/>
        <v>402.7555</v>
      </c>
      <c r="Z17" s="286">
        <v>1</v>
      </c>
      <c r="AA17" s="40"/>
      <c r="AB17" s="40"/>
      <c r="AC17" s="40"/>
    </row>
    <row r="18" spans="1:29" s="35" customFormat="1" ht="18" customHeight="1">
      <c r="A18" s="85">
        <f>blad1!B62</f>
        <v>750122</v>
      </c>
      <c r="B18" s="79">
        <f>blad1!E62</f>
        <v>78</v>
      </c>
      <c r="C18" s="86">
        <v>82.5</v>
      </c>
      <c r="D18" s="87" t="str">
        <f>blad1!C62</f>
        <v>Mikael Assarsson</v>
      </c>
      <c r="E18" s="90" t="str">
        <f>blad1!D62</f>
        <v>Ystad KK</v>
      </c>
      <c r="F18" s="66"/>
      <c r="G18" s="66">
        <f>blad1!F62</f>
        <v>150</v>
      </c>
      <c r="H18" s="40">
        <v>160</v>
      </c>
      <c r="I18" s="40">
        <v>170</v>
      </c>
      <c r="J18" s="38">
        <f t="shared" si="0"/>
        <v>170</v>
      </c>
      <c r="K18" s="39">
        <f t="shared" si="1"/>
        <v>170</v>
      </c>
      <c r="L18" s="66">
        <f>blad1!G62</f>
        <v>110</v>
      </c>
      <c r="M18" s="40">
        <v>120</v>
      </c>
      <c r="N18" s="40">
        <v>130</v>
      </c>
      <c r="O18" s="39">
        <f t="shared" si="2"/>
        <v>130</v>
      </c>
      <c r="P18" s="39">
        <f t="shared" si="3"/>
        <v>130</v>
      </c>
      <c r="Q18" s="39">
        <f t="shared" si="4"/>
        <v>300</v>
      </c>
      <c r="R18" s="66">
        <f>blad1!H62</f>
        <v>150</v>
      </c>
      <c r="S18" s="40" t="s">
        <v>181</v>
      </c>
      <c r="T18" s="40" t="s">
        <v>181</v>
      </c>
      <c r="U18" s="39">
        <f t="shared" si="5"/>
        <v>150</v>
      </c>
      <c r="V18" s="39">
        <f t="shared" si="6"/>
        <v>150</v>
      </c>
      <c r="W18" s="39">
        <f t="shared" si="7"/>
        <v>450</v>
      </c>
      <c r="X18" s="41">
        <f t="shared" si="8"/>
        <v>0.6939</v>
      </c>
      <c r="Y18" s="38">
        <f t="shared" si="9"/>
        <v>312.255</v>
      </c>
      <c r="Z18" s="286">
        <v>4</v>
      </c>
      <c r="AA18" s="40"/>
      <c r="AB18" s="40"/>
      <c r="AC18" s="40"/>
    </row>
    <row r="19" spans="1:29" s="35" customFormat="1" ht="18" customHeight="1">
      <c r="A19" s="85">
        <f>blad1!B63</f>
        <v>890814</v>
      </c>
      <c r="B19" s="79">
        <f>blad1!E63</f>
        <v>78.2</v>
      </c>
      <c r="C19" s="86">
        <v>82.5</v>
      </c>
      <c r="D19" s="87" t="str">
        <f>blad1!C63</f>
        <v>Isak Berneheim</v>
      </c>
      <c r="E19" s="90" t="str">
        <f>blad1!D63</f>
        <v>Lunds TK</v>
      </c>
      <c r="F19" s="66"/>
      <c r="G19" s="66">
        <f>blad1!F63</f>
        <v>195</v>
      </c>
      <c r="H19" s="40">
        <v>210</v>
      </c>
      <c r="I19" s="40">
        <v>-220</v>
      </c>
      <c r="J19" s="38">
        <f t="shared" si="0"/>
        <v>210</v>
      </c>
      <c r="K19" s="39">
        <f t="shared" si="1"/>
        <v>210</v>
      </c>
      <c r="L19" s="66">
        <f>blad1!G63</f>
        <v>110</v>
      </c>
      <c r="M19" s="40">
        <v>120</v>
      </c>
      <c r="N19" s="40">
        <v>125</v>
      </c>
      <c r="O19" s="39">
        <f t="shared" si="2"/>
        <v>125</v>
      </c>
      <c r="P19" s="39">
        <f t="shared" si="3"/>
        <v>125</v>
      </c>
      <c r="Q19" s="39">
        <f t="shared" si="4"/>
        <v>335</v>
      </c>
      <c r="R19" s="66">
        <f>blad1!H63</f>
        <v>195</v>
      </c>
      <c r="S19" s="40">
        <v>210</v>
      </c>
      <c r="T19" s="40">
        <v>215</v>
      </c>
      <c r="U19" s="39">
        <f t="shared" si="5"/>
        <v>215</v>
      </c>
      <c r="V19" s="39">
        <f t="shared" si="6"/>
        <v>215</v>
      </c>
      <c r="W19" s="39">
        <f t="shared" si="7"/>
        <v>550</v>
      </c>
      <c r="X19" s="41">
        <f t="shared" si="8"/>
        <v>0.6927</v>
      </c>
      <c r="Y19" s="38">
        <f t="shared" si="9"/>
        <v>380.985</v>
      </c>
      <c r="Z19" s="286">
        <v>2</v>
      </c>
      <c r="AA19" s="40"/>
      <c r="AB19" s="40"/>
      <c r="AC19" s="40"/>
    </row>
    <row r="20" spans="1:29" s="35" customFormat="1" ht="18" customHeight="1">
      <c r="A20" s="85">
        <f>blad1!B64</f>
        <v>0</v>
      </c>
      <c r="B20" s="79">
        <f>blad1!E64</f>
        <v>0</v>
      </c>
      <c r="C20" s="86"/>
      <c r="D20" s="87">
        <f>blad1!C64</f>
        <v>0</v>
      </c>
      <c r="E20" s="90">
        <f>blad1!D64</f>
        <v>0</v>
      </c>
      <c r="F20" s="66"/>
      <c r="G20" s="66">
        <f>blad1!F64</f>
        <v>0</v>
      </c>
      <c r="H20" s="40"/>
      <c r="I20" s="40"/>
      <c r="J20" s="38">
        <f t="shared" si="0"/>
        <v>0</v>
      </c>
      <c r="K20" s="39">
        <f t="shared" si="1"/>
        <v>0</v>
      </c>
      <c r="L20" s="66">
        <f>blad1!G64</f>
        <v>0</v>
      </c>
      <c r="M20" s="40"/>
      <c r="N20" s="40"/>
      <c r="O20" s="39">
        <f t="shared" si="2"/>
        <v>0</v>
      </c>
      <c r="P20" s="39">
        <f t="shared" si="3"/>
        <v>0</v>
      </c>
      <c r="Q20" s="39">
        <f t="shared" si="4"/>
        <v>0</v>
      </c>
      <c r="R20" s="66">
        <f>blad1!H64</f>
        <v>0</v>
      </c>
      <c r="S20" s="40"/>
      <c r="T20" s="40"/>
      <c r="U20" s="39">
        <f t="shared" si="5"/>
        <v>0</v>
      </c>
      <c r="V20" s="39">
        <f t="shared" si="6"/>
        <v>0</v>
      </c>
      <c r="W20" s="39">
        <f t="shared" si="7"/>
        <v>0</v>
      </c>
      <c r="X20" s="41">
        <f t="shared" si="8"/>
        <v>0</v>
      </c>
      <c r="Y20" s="38">
        <f t="shared" si="9"/>
        <v>0</v>
      </c>
      <c r="Z20" s="286"/>
      <c r="AA20" s="40"/>
      <c r="AB20" s="40"/>
      <c r="AC20" s="40"/>
    </row>
    <row r="21" spans="1:29" s="35" customFormat="1" ht="18" customHeight="1">
      <c r="A21" s="85">
        <f>blad1!B65</f>
        <v>0</v>
      </c>
      <c r="B21" s="79">
        <f>blad1!E65</f>
        <v>0</v>
      </c>
      <c r="C21" s="86"/>
      <c r="D21" s="87">
        <f>blad1!C65</f>
        <v>0</v>
      </c>
      <c r="E21" s="90">
        <f>blad1!D65</f>
        <v>0</v>
      </c>
      <c r="F21" s="67"/>
      <c r="G21" s="66">
        <f>blad1!F65</f>
        <v>0</v>
      </c>
      <c r="H21" s="40"/>
      <c r="I21" s="40"/>
      <c r="J21" s="38">
        <f t="shared" si="0"/>
        <v>0</v>
      </c>
      <c r="K21" s="39">
        <f t="shared" si="1"/>
        <v>0</v>
      </c>
      <c r="L21" s="66">
        <f>blad1!G65</f>
        <v>0</v>
      </c>
      <c r="M21" s="40"/>
      <c r="N21" s="40"/>
      <c r="O21" s="39">
        <f t="shared" si="2"/>
        <v>0</v>
      </c>
      <c r="P21" s="39">
        <f t="shared" si="3"/>
        <v>0</v>
      </c>
      <c r="Q21" s="39">
        <f t="shared" si="4"/>
        <v>0</v>
      </c>
      <c r="R21" s="66">
        <f>blad1!H65</f>
        <v>0</v>
      </c>
      <c r="S21" s="40"/>
      <c r="T21" s="40"/>
      <c r="U21" s="39">
        <f t="shared" si="5"/>
        <v>0</v>
      </c>
      <c r="V21" s="39">
        <f t="shared" si="6"/>
        <v>0</v>
      </c>
      <c r="W21" s="39">
        <f t="shared" si="7"/>
        <v>0</v>
      </c>
      <c r="X21" s="41">
        <f t="shared" si="8"/>
        <v>0</v>
      </c>
      <c r="Y21" s="38">
        <f t="shared" si="9"/>
        <v>0</v>
      </c>
      <c r="Z21" s="286"/>
      <c r="AA21" s="40"/>
      <c r="AB21" s="40"/>
      <c r="AC21" s="40"/>
    </row>
    <row r="22" spans="1:29" s="35" customFormat="1" ht="18" customHeight="1">
      <c r="A22" s="85">
        <f>blad1!B66</f>
        <v>0</v>
      </c>
      <c r="B22" s="79">
        <f>blad1!E66</f>
        <v>0</v>
      </c>
      <c r="C22" s="83"/>
      <c r="D22" s="87">
        <f>blad1!C66</f>
        <v>0</v>
      </c>
      <c r="E22" s="90">
        <f>blad1!D66</f>
        <v>0</v>
      </c>
      <c r="F22" s="66"/>
      <c r="G22" s="66">
        <f>blad1!F66</f>
        <v>0</v>
      </c>
      <c r="H22" s="40"/>
      <c r="I22" s="40"/>
      <c r="J22" s="38">
        <f t="shared" si="0"/>
        <v>0</v>
      </c>
      <c r="K22" s="39">
        <f t="shared" si="1"/>
        <v>0</v>
      </c>
      <c r="L22" s="66">
        <f>blad1!G66</f>
        <v>0</v>
      </c>
      <c r="M22" s="40"/>
      <c r="N22" s="40"/>
      <c r="O22" s="39">
        <f t="shared" si="2"/>
        <v>0</v>
      </c>
      <c r="P22" s="39">
        <f t="shared" si="3"/>
        <v>0</v>
      </c>
      <c r="Q22" s="39">
        <f t="shared" si="4"/>
        <v>0</v>
      </c>
      <c r="R22" s="66">
        <f>blad1!H66</f>
        <v>0</v>
      </c>
      <c r="S22" s="40"/>
      <c r="T22" s="40"/>
      <c r="U22" s="39">
        <f t="shared" si="5"/>
        <v>0</v>
      </c>
      <c r="V22" s="39">
        <f t="shared" si="6"/>
        <v>0</v>
      </c>
      <c r="W22" s="39">
        <f t="shared" si="7"/>
        <v>0</v>
      </c>
      <c r="X22" s="41">
        <f t="shared" si="8"/>
        <v>0</v>
      </c>
      <c r="Y22" s="38">
        <f t="shared" si="9"/>
        <v>0</v>
      </c>
      <c r="Z22" s="286"/>
      <c r="AA22" s="40"/>
      <c r="AB22" s="40"/>
      <c r="AC22" s="40"/>
    </row>
    <row r="23" spans="1:29" s="35" customFormat="1" ht="18" customHeight="1">
      <c r="A23" s="85">
        <f>blad1!B67</f>
        <v>0</v>
      </c>
      <c r="B23" s="79">
        <f>blad1!E67</f>
        <v>0</v>
      </c>
      <c r="C23" s="89"/>
      <c r="D23" s="87">
        <f>blad1!C67</f>
        <v>0</v>
      </c>
      <c r="E23" s="90">
        <f>blad1!D67</f>
        <v>0</v>
      </c>
      <c r="F23" s="67"/>
      <c r="G23" s="66">
        <f>blad1!F67</f>
        <v>0</v>
      </c>
      <c r="H23" s="40"/>
      <c r="I23" s="40"/>
      <c r="J23" s="38">
        <f t="shared" si="0"/>
        <v>0</v>
      </c>
      <c r="K23" s="39">
        <f t="shared" si="1"/>
        <v>0</v>
      </c>
      <c r="L23" s="66">
        <f>blad1!G67</f>
        <v>0</v>
      </c>
      <c r="M23" s="40"/>
      <c r="N23" s="40"/>
      <c r="O23" s="39">
        <f t="shared" si="2"/>
        <v>0</v>
      </c>
      <c r="P23" s="39">
        <f t="shared" si="3"/>
        <v>0</v>
      </c>
      <c r="Q23" s="39">
        <f t="shared" si="4"/>
        <v>0</v>
      </c>
      <c r="R23" s="66">
        <f>blad1!H67</f>
        <v>0</v>
      </c>
      <c r="S23" s="40"/>
      <c r="T23" s="40"/>
      <c r="U23" s="39">
        <f t="shared" si="5"/>
        <v>0</v>
      </c>
      <c r="V23" s="39">
        <f t="shared" si="6"/>
        <v>0</v>
      </c>
      <c r="W23" s="39">
        <f t="shared" si="7"/>
        <v>0</v>
      </c>
      <c r="X23" s="41">
        <f t="shared" si="8"/>
        <v>0</v>
      </c>
      <c r="Y23" s="38">
        <f t="shared" si="9"/>
        <v>0</v>
      </c>
      <c r="Z23" s="286"/>
      <c r="AA23" s="40"/>
      <c r="AB23" s="40"/>
      <c r="AC23" s="40"/>
    </row>
    <row r="24" spans="1:29" s="35" customFormat="1" ht="18" customHeight="1">
      <c r="A24" s="85">
        <f>blad1!B68</f>
        <v>0</v>
      </c>
      <c r="B24" s="79">
        <f>blad1!E68</f>
        <v>0</v>
      </c>
      <c r="C24" s="89"/>
      <c r="D24" s="87">
        <f>blad1!C68</f>
        <v>0</v>
      </c>
      <c r="E24" s="90">
        <f>blad1!D68</f>
        <v>0</v>
      </c>
      <c r="F24" s="66"/>
      <c r="G24" s="66">
        <f>blad1!F68</f>
        <v>0</v>
      </c>
      <c r="H24" s="40"/>
      <c r="I24" s="40"/>
      <c r="J24" s="38">
        <f t="shared" si="0"/>
        <v>0</v>
      </c>
      <c r="K24" s="39">
        <f t="shared" si="1"/>
        <v>0</v>
      </c>
      <c r="L24" s="66">
        <f>blad1!G68</f>
        <v>0</v>
      </c>
      <c r="M24" s="40"/>
      <c r="N24" s="40"/>
      <c r="O24" s="39">
        <f t="shared" si="2"/>
        <v>0</v>
      </c>
      <c r="P24" s="39">
        <f t="shared" si="3"/>
        <v>0</v>
      </c>
      <c r="Q24" s="39">
        <f t="shared" si="4"/>
        <v>0</v>
      </c>
      <c r="R24" s="66">
        <f>blad1!H68</f>
        <v>0</v>
      </c>
      <c r="S24" s="40"/>
      <c r="T24" s="40"/>
      <c r="U24" s="39">
        <f t="shared" si="5"/>
        <v>0</v>
      </c>
      <c r="V24" s="39">
        <f t="shared" si="6"/>
        <v>0</v>
      </c>
      <c r="W24" s="39">
        <f t="shared" si="7"/>
        <v>0</v>
      </c>
      <c r="X24" s="41">
        <f t="shared" si="8"/>
        <v>0</v>
      </c>
      <c r="Y24" s="38">
        <f t="shared" si="9"/>
        <v>0</v>
      </c>
      <c r="Z24" s="286"/>
      <c r="AA24" s="40"/>
      <c r="AB24" s="40"/>
      <c r="AC24" s="40"/>
    </row>
    <row r="25" spans="1:29" s="35" customFormat="1" ht="18" customHeight="1">
      <c r="A25" s="85">
        <f>blad1!B69</f>
        <v>0</v>
      </c>
      <c r="B25" s="79">
        <f>blad1!E69</f>
        <v>0</v>
      </c>
      <c r="C25" s="42"/>
      <c r="D25" s="87">
        <f>blad1!C69</f>
        <v>0</v>
      </c>
      <c r="E25" s="90">
        <f>blad1!D69</f>
        <v>0</v>
      </c>
      <c r="F25" s="66"/>
      <c r="G25" s="66">
        <f>blad1!F69</f>
        <v>0</v>
      </c>
      <c r="H25" s="40"/>
      <c r="I25" s="40"/>
      <c r="J25" s="38">
        <f t="shared" si="0"/>
        <v>0</v>
      </c>
      <c r="K25" s="39">
        <f t="shared" si="1"/>
        <v>0</v>
      </c>
      <c r="L25" s="66">
        <f>blad1!G69</f>
        <v>0</v>
      </c>
      <c r="M25" s="40"/>
      <c r="N25" s="40"/>
      <c r="O25" s="39">
        <f t="shared" si="2"/>
        <v>0</v>
      </c>
      <c r="P25" s="39">
        <f t="shared" si="3"/>
        <v>0</v>
      </c>
      <c r="Q25" s="39">
        <f t="shared" si="4"/>
        <v>0</v>
      </c>
      <c r="R25" s="66">
        <f>blad1!H69</f>
        <v>0</v>
      </c>
      <c r="S25" s="40"/>
      <c r="T25" s="40"/>
      <c r="U25" s="39">
        <f t="shared" si="5"/>
        <v>0</v>
      </c>
      <c r="V25" s="39">
        <f t="shared" si="6"/>
        <v>0</v>
      </c>
      <c r="W25" s="39">
        <f t="shared" si="7"/>
        <v>0</v>
      </c>
      <c r="X25" s="41">
        <f t="shared" si="8"/>
        <v>0</v>
      </c>
      <c r="Y25" s="38">
        <f t="shared" si="9"/>
        <v>0</v>
      </c>
      <c r="Z25" s="286"/>
      <c r="AA25" s="40"/>
      <c r="AB25" s="40"/>
      <c r="AC25" s="40"/>
    </row>
    <row r="26" spans="1:32" ht="18" customHeight="1">
      <c r="A26" s="85">
        <f>blad1!B70</f>
        <v>0</v>
      </c>
      <c r="B26" s="79">
        <f>blad1!E70</f>
        <v>0</v>
      </c>
      <c r="C26" s="92"/>
      <c r="D26" s="87">
        <f>blad1!C70</f>
        <v>0</v>
      </c>
      <c r="E26" s="90">
        <f>blad1!D70</f>
        <v>0</v>
      </c>
      <c r="F26" s="78"/>
      <c r="G26" s="66">
        <f>blad1!F70</f>
        <v>0</v>
      </c>
      <c r="H26" s="92"/>
      <c r="I26" s="92"/>
      <c r="J26" s="38">
        <f t="shared" si="0"/>
        <v>0</v>
      </c>
      <c r="K26" s="39">
        <f t="shared" si="1"/>
        <v>0</v>
      </c>
      <c r="L26" s="66">
        <f>blad1!G70</f>
        <v>0</v>
      </c>
      <c r="M26" s="92"/>
      <c r="N26" s="92"/>
      <c r="O26" s="39">
        <f t="shared" si="2"/>
        <v>0</v>
      </c>
      <c r="P26" s="39">
        <f t="shared" si="3"/>
        <v>0</v>
      </c>
      <c r="Q26" s="39">
        <f t="shared" si="4"/>
        <v>0</v>
      </c>
      <c r="R26" s="66">
        <f>blad1!H70</f>
        <v>0</v>
      </c>
      <c r="S26" s="92"/>
      <c r="T26" s="92"/>
      <c r="U26" s="39">
        <f t="shared" si="5"/>
        <v>0</v>
      </c>
      <c r="V26" s="39">
        <f t="shared" si="6"/>
        <v>0</v>
      </c>
      <c r="W26" s="39">
        <f t="shared" si="7"/>
        <v>0</v>
      </c>
      <c r="X26" s="41">
        <f t="shared" si="8"/>
        <v>0</v>
      </c>
      <c r="Y26" s="38">
        <f t="shared" si="9"/>
        <v>0</v>
      </c>
      <c r="Z26" s="287"/>
      <c r="AA26" s="92"/>
      <c r="AB26" s="92"/>
      <c r="AC26" s="92"/>
      <c r="AD26" s="35"/>
      <c r="AE26" s="35"/>
      <c r="AF26" s="35"/>
    </row>
    <row r="27" spans="1:29" s="6" customFormat="1" ht="18" customHeight="1">
      <c r="A27" s="85">
        <f>blad1!B71</f>
        <v>0</v>
      </c>
      <c r="B27" s="79">
        <f>blad1!E71</f>
        <v>0</v>
      </c>
      <c r="C27" s="93"/>
      <c r="D27" s="87">
        <f>blad1!C71</f>
        <v>0</v>
      </c>
      <c r="E27" s="90">
        <f>blad1!D71</f>
        <v>0</v>
      </c>
      <c r="F27" s="94"/>
      <c r="G27" s="66">
        <f>blad1!F71</f>
        <v>0</v>
      </c>
      <c r="H27" s="93"/>
      <c r="I27" s="93"/>
      <c r="J27" s="38">
        <f t="shared" si="0"/>
        <v>0</v>
      </c>
      <c r="K27" s="39">
        <f t="shared" si="1"/>
        <v>0</v>
      </c>
      <c r="L27" s="66">
        <f>blad1!G71</f>
        <v>0</v>
      </c>
      <c r="M27" s="93"/>
      <c r="N27" s="93"/>
      <c r="O27" s="39">
        <f t="shared" si="2"/>
        <v>0</v>
      </c>
      <c r="P27" s="39">
        <f t="shared" si="3"/>
        <v>0</v>
      </c>
      <c r="Q27" s="39">
        <f t="shared" si="4"/>
        <v>0</v>
      </c>
      <c r="R27" s="66">
        <f>blad1!H71</f>
        <v>0</v>
      </c>
      <c r="S27" s="93"/>
      <c r="T27" s="93"/>
      <c r="U27" s="39">
        <f t="shared" si="5"/>
        <v>0</v>
      </c>
      <c r="V27" s="39">
        <f t="shared" si="6"/>
        <v>0</v>
      </c>
      <c r="W27" s="39">
        <f t="shared" si="7"/>
        <v>0</v>
      </c>
      <c r="X27" s="41">
        <f t="shared" si="8"/>
        <v>0</v>
      </c>
      <c r="Y27" s="38">
        <f t="shared" si="9"/>
        <v>0</v>
      </c>
      <c r="Z27" s="288"/>
      <c r="AA27" s="93"/>
      <c r="AB27" s="93"/>
      <c r="AC27" s="93"/>
    </row>
    <row r="28" spans="1:29" s="6" customFormat="1" ht="18" customHeight="1">
      <c r="A28" s="60"/>
      <c r="B28" s="80"/>
      <c r="C28" s="60"/>
      <c r="D28" s="60"/>
      <c r="E28" s="60"/>
      <c r="F28" s="60"/>
      <c r="G28" s="62"/>
      <c r="H28" s="60"/>
      <c r="I28" s="60"/>
      <c r="J28" s="63"/>
      <c r="K28" s="64"/>
      <c r="L28" s="62"/>
      <c r="M28" s="60"/>
      <c r="N28" s="60"/>
      <c r="O28" s="64"/>
      <c r="P28" s="64"/>
      <c r="Q28" s="64"/>
      <c r="R28" s="62"/>
      <c r="S28" s="60"/>
      <c r="T28" s="60"/>
      <c r="U28" s="64"/>
      <c r="V28" s="64"/>
      <c r="W28" s="64"/>
      <c r="X28" s="65"/>
      <c r="Y28" s="63"/>
      <c r="Z28" s="281"/>
      <c r="AA28" s="60"/>
      <c r="AB28" s="60"/>
      <c r="AC28" s="60"/>
    </row>
    <row r="29" spans="1:29" s="6" customFormat="1" ht="18" customHeight="1">
      <c r="A29" s="95" t="s">
        <v>38</v>
      </c>
      <c r="B29" s="96"/>
      <c r="C29" s="60"/>
      <c r="D29" s="62"/>
      <c r="E29" s="60"/>
      <c r="F29" s="60"/>
      <c r="G29" s="63"/>
      <c r="H29" s="64"/>
      <c r="I29" s="62"/>
      <c r="J29" s="60"/>
      <c r="K29" s="60"/>
      <c r="L29" s="64"/>
      <c r="M29" s="64"/>
      <c r="N29" s="64"/>
      <c r="O29" s="62"/>
      <c r="P29" s="60"/>
      <c r="Q29" s="60"/>
      <c r="R29" s="64"/>
      <c r="S29" s="179" t="s">
        <v>84</v>
      </c>
      <c r="T29" s="64"/>
      <c r="U29" s="65"/>
      <c r="V29" s="63"/>
      <c r="W29" s="64"/>
      <c r="X29" s="65"/>
      <c r="Y29" s="63"/>
      <c r="Z29" s="281"/>
      <c r="AA29" s="60"/>
      <c r="AB29" s="60"/>
      <c r="AC29" s="60"/>
    </row>
    <row r="30" spans="1:29" s="6" customFormat="1" ht="18" customHeight="1">
      <c r="A30" s="60"/>
      <c r="B30" s="80"/>
      <c r="C30" s="60"/>
      <c r="D30" s="60"/>
      <c r="E30" s="60"/>
      <c r="F30" s="60"/>
      <c r="G30" s="62"/>
      <c r="H30" s="60"/>
      <c r="I30" s="60"/>
      <c r="J30" s="63"/>
      <c r="K30" s="64"/>
      <c r="L30" s="62"/>
      <c r="M30" s="60"/>
      <c r="N30" s="60"/>
      <c r="O30" s="64"/>
      <c r="P30" s="64"/>
      <c r="Q30" s="64"/>
      <c r="R30" s="62"/>
      <c r="S30" s="60"/>
      <c r="T30" s="60"/>
      <c r="U30" s="64"/>
      <c r="V30" s="64"/>
      <c r="W30" s="64"/>
      <c r="X30" s="65"/>
      <c r="Y30" s="63"/>
      <c r="Z30" s="281"/>
      <c r="AA30" s="60"/>
      <c r="AB30" s="60"/>
      <c r="AC30" s="60"/>
    </row>
    <row r="31" spans="1:27" s="6" customFormat="1" ht="15" customHeight="1">
      <c r="A31" s="6" t="s">
        <v>17</v>
      </c>
      <c r="E31" s="6" t="s">
        <v>18</v>
      </c>
      <c r="H31"/>
      <c r="I31" s="6" t="s">
        <v>18</v>
      </c>
      <c r="J31" s="24"/>
      <c r="N31" s="27" t="s">
        <v>19</v>
      </c>
      <c r="S31" s="6" t="s">
        <v>20</v>
      </c>
      <c r="X31"/>
      <c r="Y31" s="27" t="s">
        <v>21</v>
      </c>
      <c r="Z31" s="283"/>
      <c r="AA31" s="26"/>
    </row>
    <row r="32" spans="8:27" s="6" customFormat="1" ht="15" customHeight="1">
      <c r="H32" s="36"/>
      <c r="J32" s="24"/>
      <c r="N32" s="24"/>
      <c r="X32"/>
      <c r="Y32" s="24"/>
      <c r="Z32" s="283"/>
      <c r="AA32" s="26"/>
    </row>
    <row r="33" spans="1:29" s="6" customFormat="1" ht="30.75" customHeight="1">
      <c r="A33" s="43"/>
      <c r="B33" s="43"/>
      <c r="C33" s="43"/>
      <c r="D33" s="43"/>
      <c r="E33" s="43"/>
      <c r="F33" s="43"/>
      <c r="G33" s="43"/>
      <c r="H33" s="44"/>
      <c r="I33" s="43"/>
      <c r="J33" s="29"/>
      <c r="K33" s="28"/>
      <c r="L33" s="28"/>
      <c r="M33" s="28"/>
      <c r="N33" s="45"/>
      <c r="O33" s="28"/>
      <c r="P33" s="28"/>
      <c r="Q33" s="28"/>
      <c r="R33" s="28"/>
      <c r="S33" s="28"/>
      <c r="T33" s="28"/>
      <c r="U33" s="28"/>
      <c r="V33" s="28"/>
      <c r="W33" s="28"/>
      <c r="X33" s="11"/>
      <c r="Y33" s="29"/>
      <c r="Z33" s="282"/>
      <c r="AA33" s="31"/>
      <c r="AB33" s="28"/>
      <c r="AC33" s="28"/>
    </row>
    <row r="34" spans="8:27" s="6" customFormat="1" ht="15" customHeight="1">
      <c r="H34"/>
      <c r="J34" s="24"/>
      <c r="N34" s="24"/>
      <c r="X34"/>
      <c r="Y34" s="24"/>
      <c r="Z34" s="283"/>
      <c r="AA34" s="26"/>
    </row>
    <row r="35" spans="1:27" s="6" customFormat="1" ht="15" customHeight="1">
      <c r="A35" s="6" t="s">
        <v>22</v>
      </c>
      <c r="E35" s="6" t="s">
        <v>22</v>
      </c>
      <c r="H35"/>
      <c r="I35" s="6" t="s">
        <v>22</v>
      </c>
      <c r="J35" s="24"/>
      <c r="N35" s="6" t="s">
        <v>22</v>
      </c>
      <c r="S35" s="6" t="s">
        <v>22</v>
      </c>
      <c r="X35"/>
      <c r="Y35" s="6" t="s">
        <v>22</v>
      </c>
      <c r="Z35" s="283"/>
      <c r="AA35" s="26"/>
    </row>
    <row r="36" spans="9:27" s="6" customFormat="1" ht="15" customHeight="1">
      <c r="I36"/>
      <c r="J36"/>
      <c r="K36"/>
      <c r="M36" s="24"/>
      <c r="Q36"/>
      <c r="R36"/>
      <c r="S36" s="24"/>
      <c r="X36"/>
      <c r="Y36" s="24"/>
      <c r="Z36" s="283"/>
      <c r="AA36" s="26"/>
    </row>
    <row r="37" spans="1:29" ht="15" customHeight="1">
      <c r="A37" s="47"/>
      <c r="B37" s="47"/>
      <c r="C37" s="17"/>
      <c r="D37" s="17"/>
      <c r="E37" s="11"/>
      <c r="F37" s="47"/>
      <c r="G37" s="17"/>
      <c r="H37" s="17"/>
      <c r="I37" s="11"/>
      <c r="J37" s="11"/>
      <c r="K37" s="11"/>
      <c r="L37" s="47"/>
      <c r="M37" s="32"/>
      <c r="N37" s="17"/>
      <c r="O37" s="17"/>
      <c r="P37" s="17"/>
      <c r="Q37" s="11"/>
      <c r="R37" s="11"/>
      <c r="S37" s="46"/>
      <c r="T37" s="17"/>
      <c r="U37" s="17"/>
      <c r="V37" s="17"/>
      <c r="W37" s="17"/>
      <c r="X37" s="11"/>
      <c r="Y37" s="32"/>
      <c r="Z37" s="279"/>
      <c r="AA37" s="34"/>
      <c r="AB37" s="17"/>
      <c r="AC37" s="17"/>
    </row>
  </sheetData>
  <hyperlinks>
    <hyperlink ref="S29" r:id="rId1" display="mailto:kansli@styrkelyft.se"/>
  </hyperlinks>
  <printOptions/>
  <pageMargins left="0.5905511811023623" right="0.5905511811023623" top="0.984251968503937" bottom="0.7874015748031497" header="0.5118110236220472" footer="0.5118110236220472"/>
  <pageSetup fitToHeight="1" fitToWidth="1" horizontalDpi="300" verticalDpi="300" orientation="landscape" paperSize="9" scale="68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7"/>
  <sheetViews>
    <sheetView showZeros="0" zoomScale="70" zoomScaleNormal="70" workbookViewId="0" topLeftCell="A1">
      <selection activeCell="Y29" sqref="Y29"/>
    </sheetView>
  </sheetViews>
  <sheetFormatPr defaultColWidth="9.140625" defaultRowHeight="15" customHeight="1"/>
  <cols>
    <col min="1" max="1" width="9.28125" style="1" customWidth="1"/>
    <col min="2" max="2" width="7.00390625" style="1" customWidth="1"/>
    <col min="3" max="3" width="6.140625" style="1" customWidth="1"/>
    <col min="4" max="4" width="24.421875" style="1" customWidth="1"/>
    <col min="5" max="5" width="16.7109375" style="1" customWidth="1"/>
    <col min="6" max="6" width="2.421875" style="1" customWidth="1"/>
    <col min="7" max="9" width="6.140625" style="1" customWidth="1"/>
    <col min="10" max="10" width="0.9921875" style="1" customWidth="1"/>
    <col min="11" max="11" width="7.421875" style="2" customWidth="1"/>
    <col min="12" max="12" width="6.140625" style="1" customWidth="1"/>
    <col min="13" max="13" width="6.421875" style="1" customWidth="1"/>
    <col min="14" max="14" width="6.140625" style="1" customWidth="1"/>
    <col min="15" max="15" width="0.85546875" style="2" customWidth="1"/>
    <col min="16" max="16" width="6.28125" style="2" customWidth="1"/>
    <col min="17" max="17" width="6.8515625" style="2" customWidth="1"/>
    <col min="18" max="20" width="6.140625" style="1" customWidth="1"/>
    <col min="21" max="21" width="0.9921875" style="2" customWidth="1"/>
    <col min="22" max="22" width="7.28125" style="2" customWidth="1"/>
    <col min="23" max="23" width="8.421875" style="2" customWidth="1"/>
    <col min="24" max="24" width="8.00390625" style="4" customWidth="1"/>
    <col min="25" max="25" width="9.8515625" style="3" customWidth="1"/>
    <col min="26" max="26" width="5.7109375" style="280" customWidth="1"/>
    <col min="27" max="27" width="5.140625" style="1" customWidth="1"/>
    <col min="28" max="28" width="5.00390625" style="1" customWidth="1"/>
    <col min="29" max="29" width="5.57421875" style="1" customWidth="1"/>
    <col min="30" max="16384" width="9.140625" style="1" customWidth="1"/>
  </cols>
  <sheetData>
    <row r="1" spans="1:29" ht="1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32"/>
      <c r="L1" s="17"/>
      <c r="M1" s="17"/>
      <c r="N1" s="17"/>
      <c r="O1" s="32"/>
      <c r="P1" s="32"/>
      <c r="Q1" s="32"/>
      <c r="R1" s="17"/>
      <c r="S1" s="17"/>
      <c r="T1" s="17"/>
      <c r="U1" s="32"/>
      <c r="V1" s="32"/>
      <c r="W1" s="32"/>
      <c r="X1" s="33"/>
      <c r="Y1" s="34"/>
      <c r="Z1" s="279"/>
      <c r="AA1" s="17"/>
      <c r="AB1" s="17"/>
      <c r="AC1" s="17"/>
    </row>
    <row r="2" spans="1:29" ht="15" customHeight="1">
      <c r="A2" s="13"/>
      <c r="B2" s="35"/>
      <c r="AC2" s="15"/>
    </row>
    <row r="3" spans="1:29" s="5" customFormat="1" ht="18.75" customHeight="1">
      <c r="A3" s="61"/>
      <c r="B3" s="60"/>
      <c r="C3" s="9"/>
      <c r="D3" s="9"/>
      <c r="E3" s="9"/>
      <c r="F3" s="9"/>
      <c r="G3" s="9"/>
      <c r="H3" s="9"/>
      <c r="I3" s="56" t="s">
        <v>23</v>
      </c>
      <c r="J3" s="52"/>
      <c r="K3" s="52"/>
      <c r="L3" s="9"/>
      <c r="M3" s="9"/>
      <c r="N3" s="9"/>
      <c r="O3" s="36"/>
      <c r="P3" s="36"/>
      <c r="Q3" s="52"/>
      <c r="R3" s="9"/>
      <c r="S3" s="9"/>
      <c r="T3" s="52" t="s">
        <v>1</v>
      </c>
      <c r="U3" s="52"/>
      <c r="V3" s="52"/>
      <c r="W3" s="181" t="str">
        <f>blad1!K5</f>
        <v>TK Trossö</v>
      </c>
      <c r="X3" s="9"/>
      <c r="Y3" s="9"/>
      <c r="Z3" s="281"/>
      <c r="AA3" s="9"/>
      <c r="AB3" s="9"/>
      <c r="AC3" s="54"/>
    </row>
    <row r="4" spans="1:29" s="5" customFormat="1" ht="18.75" customHeight="1">
      <c r="A4" s="50"/>
      <c r="B4" s="9"/>
      <c r="C4" s="9"/>
      <c r="D4" s="9"/>
      <c r="E4" s="9"/>
      <c r="F4" s="9"/>
      <c r="G4" s="9"/>
      <c r="H4" s="9"/>
      <c r="I4" s="56" t="s">
        <v>0</v>
      </c>
      <c r="J4" s="9"/>
      <c r="K4" s="51"/>
      <c r="L4" s="9"/>
      <c r="M4" s="9"/>
      <c r="N4" s="9"/>
      <c r="O4" s="36"/>
      <c r="P4" s="36"/>
      <c r="Q4" s="52"/>
      <c r="R4" s="9"/>
      <c r="S4" s="9"/>
      <c r="T4" s="10" t="s">
        <v>3</v>
      </c>
      <c r="U4" s="10"/>
      <c r="V4" s="10"/>
      <c r="W4" s="182" t="str">
        <f>blad1!K6</f>
        <v>c/o Koistinen, Skepparegatan 32</v>
      </c>
      <c r="X4" s="8"/>
      <c r="Y4" s="8"/>
      <c r="Z4" s="282"/>
      <c r="AA4" s="8"/>
      <c r="AB4" s="8"/>
      <c r="AC4" s="54"/>
    </row>
    <row r="5" spans="1:29" s="5" customFormat="1" ht="18.75" customHeight="1">
      <c r="A5" s="50"/>
      <c r="B5" s="9"/>
      <c r="C5" s="9"/>
      <c r="D5" s="9"/>
      <c r="E5" s="9"/>
      <c r="F5" s="9"/>
      <c r="G5" s="9"/>
      <c r="H5" s="9"/>
      <c r="I5" s="9"/>
      <c r="J5" s="9"/>
      <c r="K5" s="52"/>
      <c r="L5" s="9"/>
      <c r="M5" s="9"/>
      <c r="N5" s="9"/>
      <c r="O5" s="36"/>
      <c r="P5" s="36"/>
      <c r="Q5" s="52"/>
      <c r="R5" s="9"/>
      <c r="S5" s="9"/>
      <c r="T5" s="10" t="s">
        <v>4</v>
      </c>
      <c r="U5" s="10"/>
      <c r="V5" s="10"/>
      <c r="W5" s="182" t="str">
        <f>blad1!K7</f>
        <v>371 35 Karlskrona</v>
      </c>
      <c r="X5" s="8"/>
      <c r="Y5" s="8"/>
      <c r="Z5" s="282"/>
      <c r="AA5" s="8"/>
      <c r="AB5" s="8"/>
      <c r="AC5" s="54"/>
    </row>
    <row r="6" spans="1:29" s="5" customFormat="1" ht="18.75" customHeight="1">
      <c r="A6" s="50"/>
      <c r="B6" s="9"/>
      <c r="C6" s="9"/>
      <c r="D6" s="189" t="s">
        <v>115</v>
      </c>
      <c r="E6" s="195">
        <f>blad1!K3</f>
        <v>39004</v>
      </c>
      <c r="F6" s="9"/>
      <c r="G6" s="9"/>
      <c r="H6" s="174"/>
      <c r="I6" s="9"/>
      <c r="J6" s="9"/>
      <c r="K6" s="188"/>
      <c r="L6" s="9"/>
      <c r="M6" s="9"/>
      <c r="N6" s="9"/>
      <c r="O6" s="36"/>
      <c r="P6" s="36"/>
      <c r="Q6" s="52"/>
      <c r="R6" s="9"/>
      <c r="S6" s="9"/>
      <c r="Z6" s="283"/>
      <c r="AC6" s="54"/>
    </row>
    <row r="7" spans="1:29" s="5" customFormat="1" ht="16.5" customHeight="1">
      <c r="A7" s="55"/>
      <c r="B7" s="8"/>
      <c r="C7" s="8"/>
      <c r="D7" s="8"/>
      <c r="E7" s="8"/>
      <c r="F7" s="8"/>
      <c r="G7" s="8"/>
      <c r="H7" s="8"/>
      <c r="I7" s="8"/>
      <c r="J7" s="8"/>
      <c r="K7" s="10"/>
      <c r="L7" s="8"/>
      <c r="M7" s="8"/>
      <c r="N7" s="8"/>
      <c r="O7" s="10"/>
      <c r="P7" s="10"/>
      <c r="Q7" s="10"/>
      <c r="R7" s="8"/>
      <c r="S7" s="8"/>
      <c r="T7" s="8"/>
      <c r="U7" s="10"/>
      <c r="V7" s="10"/>
      <c r="W7" s="10"/>
      <c r="X7" s="8"/>
      <c r="Y7" s="8"/>
      <c r="Z7" s="282"/>
      <c r="AA7" s="8"/>
      <c r="AB7" s="8"/>
      <c r="AC7" s="53"/>
    </row>
    <row r="8" spans="13:26" s="5" customFormat="1" ht="16.5" customHeight="1">
      <c r="M8" s="9"/>
      <c r="N8" s="9"/>
      <c r="O8" s="7"/>
      <c r="P8" s="7"/>
      <c r="Q8" s="7"/>
      <c r="U8" s="7"/>
      <c r="V8" s="7"/>
      <c r="W8" s="7"/>
      <c r="Z8" s="283"/>
    </row>
    <row r="9" spans="1:29" s="5" customFormat="1" ht="16.5" customHeight="1">
      <c r="A9" s="81" t="s">
        <v>80</v>
      </c>
      <c r="B9" s="48"/>
      <c r="C9" s="8"/>
      <c r="D9" s="167" t="s">
        <v>81</v>
      </c>
      <c r="E9" s="77" t="s">
        <v>179</v>
      </c>
      <c r="F9" s="57"/>
      <c r="G9" s="77" t="s">
        <v>39</v>
      </c>
      <c r="H9" s="48"/>
      <c r="I9" s="77" t="s">
        <v>176</v>
      </c>
      <c r="L9" s="52" t="s">
        <v>5</v>
      </c>
      <c r="M9" s="9"/>
      <c r="N9" s="183" t="str">
        <f>blad1!K4</f>
        <v>Allsvenska serien Omg 4</v>
      </c>
      <c r="O9" s="8"/>
      <c r="P9" s="8"/>
      <c r="Q9" s="10"/>
      <c r="R9" s="8"/>
      <c r="S9" s="8"/>
      <c r="T9" s="52" t="s">
        <v>6</v>
      </c>
      <c r="U9" s="52"/>
      <c r="V9" s="52"/>
      <c r="W9" s="49"/>
      <c r="X9" s="8"/>
      <c r="Y9" s="8"/>
      <c r="Z9" s="282"/>
      <c r="AA9" s="8"/>
      <c r="AB9" s="8"/>
      <c r="AC9" s="9"/>
    </row>
    <row r="10" spans="11:26" s="5" customFormat="1" ht="16.5" customHeight="1">
      <c r="K10" s="7"/>
      <c r="O10" s="7"/>
      <c r="P10" s="7"/>
      <c r="Q10" s="7"/>
      <c r="U10" s="7"/>
      <c r="V10" s="7"/>
      <c r="W10" s="7"/>
      <c r="Z10" s="283"/>
    </row>
    <row r="11" spans="1:29" ht="15" customHeight="1">
      <c r="A11" s="168" t="s">
        <v>7</v>
      </c>
      <c r="B11" s="168" t="s">
        <v>8</v>
      </c>
      <c r="C11" s="168" t="s">
        <v>9</v>
      </c>
      <c r="D11" s="169" t="s">
        <v>10</v>
      </c>
      <c r="E11" s="169" t="s">
        <v>11</v>
      </c>
      <c r="F11" s="15"/>
      <c r="G11" s="13"/>
      <c r="H11" s="14" t="s">
        <v>24</v>
      </c>
      <c r="I11" s="15"/>
      <c r="J11" s="19"/>
      <c r="K11" s="19" t="s">
        <v>25</v>
      </c>
      <c r="L11" s="13"/>
      <c r="M11" s="14" t="s">
        <v>2</v>
      </c>
      <c r="N11" s="21"/>
      <c r="O11"/>
      <c r="P11" s="19" t="s">
        <v>26</v>
      </c>
      <c r="Q11" s="173" t="s">
        <v>27</v>
      </c>
      <c r="R11" s="13"/>
      <c r="S11" s="14" t="s">
        <v>28</v>
      </c>
      <c r="T11" s="15"/>
      <c r="U11"/>
      <c r="V11" s="19" t="s">
        <v>29</v>
      </c>
      <c r="W11" s="19" t="s">
        <v>30</v>
      </c>
      <c r="X11" s="171" t="s">
        <v>13</v>
      </c>
      <c r="Y11" s="172" t="s">
        <v>31</v>
      </c>
      <c r="Z11" s="284" t="s">
        <v>14</v>
      </c>
      <c r="AA11" s="168" t="s">
        <v>15</v>
      </c>
      <c r="AB11" s="168" t="s">
        <v>15</v>
      </c>
      <c r="AC11" s="168" t="s">
        <v>15</v>
      </c>
    </row>
    <row r="12" spans="1:29" s="35" customFormat="1" ht="15" customHeight="1">
      <c r="A12" s="170" t="s">
        <v>16</v>
      </c>
      <c r="B12" s="12"/>
      <c r="C12" s="12"/>
      <c r="D12" s="16"/>
      <c r="E12" s="16"/>
      <c r="F12" s="18"/>
      <c r="G12" s="16">
        <v>1</v>
      </c>
      <c r="H12" s="17">
        <v>2</v>
      </c>
      <c r="I12" s="18">
        <v>3</v>
      </c>
      <c r="J12" s="20"/>
      <c r="K12" s="20" t="s">
        <v>12</v>
      </c>
      <c r="L12" s="16">
        <v>1</v>
      </c>
      <c r="M12" s="17">
        <v>2</v>
      </c>
      <c r="N12" s="18">
        <v>3</v>
      </c>
      <c r="O12"/>
      <c r="P12" s="20" t="s">
        <v>12</v>
      </c>
      <c r="Q12" s="20" t="s">
        <v>32</v>
      </c>
      <c r="R12" s="16">
        <v>1</v>
      </c>
      <c r="S12" s="17">
        <v>2</v>
      </c>
      <c r="T12" s="18">
        <v>3</v>
      </c>
      <c r="U12"/>
      <c r="V12" s="20" t="s">
        <v>12</v>
      </c>
      <c r="W12" s="20"/>
      <c r="X12" s="22"/>
      <c r="Y12" s="23"/>
      <c r="Z12" s="285"/>
      <c r="AA12" s="12"/>
      <c r="AB12" s="12"/>
      <c r="AC12" s="12"/>
    </row>
    <row r="13" spans="1:29" s="35" customFormat="1" ht="18" customHeight="1">
      <c r="A13" s="85">
        <f>blad1!B76</f>
        <v>0</v>
      </c>
      <c r="B13" s="79"/>
      <c r="C13" s="86"/>
      <c r="D13" s="87">
        <f>blad1!C76</f>
        <v>0</v>
      </c>
      <c r="E13" s="90">
        <f>blad1!D76</f>
        <v>0</v>
      </c>
      <c r="F13" s="91"/>
      <c r="G13" s="66">
        <f>blad1!F76</f>
        <v>0</v>
      </c>
      <c r="H13" s="40"/>
      <c r="I13" s="40"/>
      <c r="J13" s="38">
        <f aca="true" t="shared" si="0" ref="J13:J27">MAX(G13,H13,I13)</f>
        <v>0</v>
      </c>
      <c r="K13" s="39">
        <f aca="true" t="shared" si="1" ref="K13:K27">IF(J13&lt;0,0,J13)</f>
        <v>0</v>
      </c>
      <c r="L13" s="66">
        <f>blad1!G76</f>
        <v>0</v>
      </c>
      <c r="M13" s="40"/>
      <c r="N13" s="40"/>
      <c r="O13" s="39">
        <f aca="true" t="shared" si="2" ref="O13:O27">MAX(L13,M13,N13)</f>
        <v>0</v>
      </c>
      <c r="P13" s="39">
        <f aca="true" t="shared" si="3" ref="P13:P27">IF(O13&lt;0,0,O13)</f>
        <v>0</v>
      </c>
      <c r="Q13" s="39">
        <f aca="true" t="shared" si="4" ref="Q13:Q27">SUM(K13+P13)</f>
        <v>0</v>
      </c>
      <c r="R13" s="66">
        <f>blad1!H76</f>
        <v>0</v>
      </c>
      <c r="S13" s="40"/>
      <c r="T13" s="40"/>
      <c r="U13" s="39">
        <f aca="true" t="shared" si="5" ref="U13:U27">MAX(R13,S13,T13)</f>
        <v>0</v>
      </c>
      <c r="V13" s="39">
        <f aca="true" t="shared" si="6" ref="V13:V27">IF(U13&lt;0,0,U13)</f>
        <v>0</v>
      </c>
      <c r="W13" s="39">
        <f aca="true" t="shared" si="7" ref="W13:W27">SUM(K13+P13+V13)</f>
        <v>0</v>
      </c>
      <c r="X13" s="41">
        <f aca="true" t="shared" si="8" ref="X13:X27">IF(B13&lt;&gt;0,VLOOKUP(INT(B13),Wilksmen,(B13-INT(B13))*10+2),0)</f>
        <v>0</v>
      </c>
      <c r="Y13" s="38">
        <f aca="true" t="shared" si="9" ref="Y13:Y27">SUM(W13*X13)</f>
        <v>0</v>
      </c>
      <c r="Z13" s="286"/>
      <c r="AA13" s="42"/>
      <c r="AB13" s="42"/>
      <c r="AC13" s="42"/>
    </row>
    <row r="14" spans="1:29" s="35" customFormat="1" ht="18" customHeight="1">
      <c r="A14" s="85">
        <f>blad1!B77</f>
        <v>500124</v>
      </c>
      <c r="B14" s="79">
        <f>blad1!E77</f>
        <v>86.55</v>
      </c>
      <c r="C14" s="86">
        <v>90</v>
      </c>
      <c r="D14" s="87" t="str">
        <f>blad1!C77</f>
        <v>Anders Mattsson</v>
      </c>
      <c r="E14" s="90" t="str">
        <f>blad1!D77</f>
        <v>Ystad KK</v>
      </c>
      <c r="F14" s="67"/>
      <c r="G14" s="66">
        <f>blad1!F77</f>
        <v>120</v>
      </c>
      <c r="H14" s="40">
        <v>130</v>
      </c>
      <c r="I14" s="40">
        <v>140</v>
      </c>
      <c r="J14" s="38">
        <f t="shared" si="0"/>
        <v>140</v>
      </c>
      <c r="K14" s="39">
        <f t="shared" si="1"/>
        <v>140</v>
      </c>
      <c r="L14" s="66">
        <f>blad1!G77</f>
        <v>80</v>
      </c>
      <c r="M14" s="40">
        <v>100</v>
      </c>
      <c r="N14" s="40">
        <v>-110</v>
      </c>
      <c r="O14" s="39">
        <f t="shared" si="2"/>
        <v>100</v>
      </c>
      <c r="P14" s="39">
        <f t="shared" si="3"/>
        <v>100</v>
      </c>
      <c r="Q14" s="39">
        <f t="shared" si="4"/>
        <v>240</v>
      </c>
      <c r="R14" s="66">
        <f>blad1!H77</f>
        <v>160</v>
      </c>
      <c r="S14" s="40">
        <v>200</v>
      </c>
      <c r="T14" s="40">
        <v>220</v>
      </c>
      <c r="U14" s="39">
        <f t="shared" si="5"/>
        <v>220</v>
      </c>
      <c r="V14" s="39">
        <f t="shared" si="6"/>
        <v>220</v>
      </c>
      <c r="W14" s="39">
        <f t="shared" si="7"/>
        <v>460</v>
      </c>
      <c r="X14" s="41">
        <f t="shared" si="8"/>
        <v>0.6519</v>
      </c>
      <c r="Y14" s="38">
        <f t="shared" si="9"/>
        <v>299.874</v>
      </c>
      <c r="Z14" s="286">
        <v>2</v>
      </c>
      <c r="AA14" s="40"/>
      <c r="AB14" s="40"/>
      <c r="AC14" s="40"/>
    </row>
    <row r="15" spans="1:29" s="35" customFormat="1" ht="18" customHeight="1">
      <c r="A15" s="85">
        <f>blad1!B78</f>
        <v>850307</v>
      </c>
      <c r="B15" s="79">
        <f>blad1!E78</f>
        <v>86.95</v>
      </c>
      <c r="C15" s="86">
        <v>90</v>
      </c>
      <c r="D15" s="87" t="str">
        <f>blad1!C78</f>
        <v>Anton König</v>
      </c>
      <c r="E15" s="90" t="str">
        <f>blad1!D78</f>
        <v>Ramdala IF</v>
      </c>
      <c r="F15" s="66"/>
      <c r="G15" s="66">
        <f>blad1!F78</f>
        <v>120</v>
      </c>
      <c r="H15" s="40" t="s">
        <v>181</v>
      </c>
      <c r="I15" s="40" t="s">
        <v>181</v>
      </c>
      <c r="J15" s="38">
        <f t="shared" si="0"/>
        <v>120</v>
      </c>
      <c r="K15" s="39">
        <f t="shared" si="1"/>
        <v>120</v>
      </c>
      <c r="L15" s="66">
        <v>-90</v>
      </c>
      <c r="M15" s="40">
        <v>90</v>
      </c>
      <c r="N15" s="40" t="s">
        <v>181</v>
      </c>
      <c r="O15" s="39">
        <f t="shared" si="2"/>
        <v>90</v>
      </c>
      <c r="P15" s="39">
        <f t="shared" si="3"/>
        <v>90</v>
      </c>
      <c r="Q15" s="39">
        <f t="shared" si="4"/>
        <v>210</v>
      </c>
      <c r="R15" s="66">
        <f>blad1!H78</f>
        <v>120</v>
      </c>
      <c r="S15" s="40" t="s">
        <v>181</v>
      </c>
      <c r="T15" s="40" t="s">
        <v>181</v>
      </c>
      <c r="U15" s="39">
        <f t="shared" si="5"/>
        <v>120</v>
      </c>
      <c r="V15" s="39">
        <f t="shared" si="6"/>
        <v>120</v>
      </c>
      <c r="W15" s="39">
        <f t="shared" si="7"/>
        <v>330</v>
      </c>
      <c r="X15" s="41">
        <f t="shared" si="8"/>
        <v>0.6503</v>
      </c>
      <c r="Y15" s="38">
        <f t="shared" si="9"/>
        <v>214.599</v>
      </c>
      <c r="Z15" s="286">
        <v>3</v>
      </c>
      <c r="AA15" s="40"/>
      <c r="AB15" s="40"/>
      <c r="AC15" s="40"/>
    </row>
    <row r="16" spans="1:29" s="35" customFormat="1" ht="18" customHeight="1">
      <c r="A16" s="85">
        <f>blad1!B79</f>
        <v>531124</v>
      </c>
      <c r="B16" s="79">
        <f>blad1!E79</f>
        <v>83.2</v>
      </c>
      <c r="C16" s="86">
        <v>90</v>
      </c>
      <c r="D16" s="87" t="str">
        <f>blad1!C79</f>
        <v>Sven-Åke Albertsson</v>
      </c>
      <c r="E16" s="90" t="str">
        <f>blad1!D79</f>
        <v>TK Trossö</v>
      </c>
      <c r="F16" s="67"/>
      <c r="G16" s="66">
        <f>blad1!F79</f>
        <v>180</v>
      </c>
      <c r="H16" s="40">
        <v>195</v>
      </c>
      <c r="I16" s="40">
        <v>-205</v>
      </c>
      <c r="J16" s="38">
        <f t="shared" si="0"/>
        <v>195</v>
      </c>
      <c r="K16" s="39">
        <f t="shared" si="1"/>
        <v>195</v>
      </c>
      <c r="L16" s="66">
        <f>blad1!G79</f>
        <v>105</v>
      </c>
      <c r="M16" s="40">
        <v>112.5</v>
      </c>
      <c r="N16" s="40">
        <v>-117.5</v>
      </c>
      <c r="O16" s="39">
        <f t="shared" si="2"/>
        <v>112.5</v>
      </c>
      <c r="P16" s="39">
        <f t="shared" si="3"/>
        <v>112.5</v>
      </c>
      <c r="Q16" s="39">
        <f t="shared" si="4"/>
        <v>307.5</v>
      </c>
      <c r="R16" s="66">
        <f>blad1!H79</f>
        <v>215</v>
      </c>
      <c r="S16" s="40">
        <v>225</v>
      </c>
      <c r="T16" s="40" t="s">
        <v>181</v>
      </c>
      <c r="U16" s="39">
        <f t="shared" si="5"/>
        <v>225</v>
      </c>
      <c r="V16" s="39">
        <f t="shared" si="6"/>
        <v>225</v>
      </c>
      <c r="W16" s="39">
        <f t="shared" si="7"/>
        <v>532.5</v>
      </c>
      <c r="X16" s="41">
        <f t="shared" si="8"/>
        <v>0.6665</v>
      </c>
      <c r="Y16" s="38">
        <f t="shared" si="9"/>
        <v>354.91125</v>
      </c>
      <c r="Z16" s="286">
        <v>1</v>
      </c>
      <c r="AA16" s="40"/>
      <c r="AB16" s="40"/>
      <c r="AC16" s="40"/>
    </row>
    <row r="17" spans="1:29" s="35" customFormat="1" ht="18" customHeight="1">
      <c r="A17" s="85">
        <f>blad1!B80</f>
        <v>0</v>
      </c>
      <c r="B17" s="79"/>
      <c r="C17" s="86"/>
      <c r="D17" s="87">
        <f>blad1!C80</f>
        <v>0</v>
      </c>
      <c r="E17" s="90">
        <f>blad1!D80</f>
        <v>0</v>
      </c>
      <c r="F17" s="66"/>
      <c r="G17" s="66">
        <f>blad1!F80</f>
        <v>0</v>
      </c>
      <c r="H17" s="40"/>
      <c r="I17" s="40"/>
      <c r="J17" s="38">
        <f t="shared" si="0"/>
        <v>0</v>
      </c>
      <c r="K17" s="39">
        <f t="shared" si="1"/>
        <v>0</v>
      </c>
      <c r="L17" s="66">
        <f>blad1!G80</f>
        <v>0</v>
      </c>
      <c r="M17" s="40"/>
      <c r="N17" s="40"/>
      <c r="O17" s="39">
        <f t="shared" si="2"/>
        <v>0</v>
      </c>
      <c r="P17" s="39">
        <f t="shared" si="3"/>
        <v>0</v>
      </c>
      <c r="Q17" s="39">
        <f t="shared" si="4"/>
        <v>0</v>
      </c>
      <c r="R17" s="66">
        <f>blad1!H80</f>
        <v>0</v>
      </c>
      <c r="S17" s="40"/>
      <c r="T17" s="40"/>
      <c r="U17" s="39">
        <f t="shared" si="5"/>
        <v>0</v>
      </c>
      <c r="V17" s="39">
        <f t="shared" si="6"/>
        <v>0</v>
      </c>
      <c r="W17" s="39">
        <f t="shared" si="7"/>
        <v>0</v>
      </c>
      <c r="X17" s="41">
        <f t="shared" si="8"/>
        <v>0</v>
      </c>
      <c r="Y17" s="38">
        <f t="shared" si="9"/>
        <v>0</v>
      </c>
      <c r="Z17" s="286"/>
      <c r="AA17" s="40"/>
      <c r="AB17" s="40"/>
      <c r="AC17" s="40"/>
    </row>
    <row r="18" spans="1:29" s="35" customFormat="1" ht="18" customHeight="1">
      <c r="A18" s="85">
        <f>blad1!B81</f>
        <v>0</v>
      </c>
      <c r="B18" s="79"/>
      <c r="C18" s="86"/>
      <c r="D18" s="87">
        <f>blad1!C81</f>
        <v>0</v>
      </c>
      <c r="E18" s="90">
        <f>blad1!D81</f>
        <v>0</v>
      </c>
      <c r="F18" s="66"/>
      <c r="G18" s="66">
        <f>blad1!F81</f>
        <v>0</v>
      </c>
      <c r="H18" s="40"/>
      <c r="I18" s="40"/>
      <c r="J18" s="38">
        <f t="shared" si="0"/>
        <v>0</v>
      </c>
      <c r="K18" s="39">
        <f t="shared" si="1"/>
        <v>0</v>
      </c>
      <c r="L18" s="66">
        <f>blad1!G81</f>
        <v>0</v>
      </c>
      <c r="M18" s="40"/>
      <c r="N18" s="40"/>
      <c r="O18" s="39">
        <f t="shared" si="2"/>
        <v>0</v>
      </c>
      <c r="P18" s="39">
        <f t="shared" si="3"/>
        <v>0</v>
      </c>
      <c r="Q18" s="39">
        <f t="shared" si="4"/>
        <v>0</v>
      </c>
      <c r="R18" s="66">
        <f>blad1!H81</f>
        <v>0</v>
      </c>
      <c r="S18" s="40"/>
      <c r="T18" s="40"/>
      <c r="U18" s="39">
        <f t="shared" si="5"/>
        <v>0</v>
      </c>
      <c r="V18" s="39">
        <f t="shared" si="6"/>
        <v>0</v>
      </c>
      <c r="W18" s="39">
        <f t="shared" si="7"/>
        <v>0</v>
      </c>
      <c r="X18" s="41">
        <f t="shared" si="8"/>
        <v>0</v>
      </c>
      <c r="Y18" s="38">
        <f t="shared" si="9"/>
        <v>0</v>
      </c>
      <c r="Z18" s="286"/>
      <c r="AA18" s="40"/>
      <c r="AB18" s="40"/>
      <c r="AC18" s="40"/>
    </row>
    <row r="19" spans="1:29" s="35" customFormat="1" ht="18" customHeight="1">
      <c r="A19" s="85">
        <f>blad1!B82</f>
        <v>0</v>
      </c>
      <c r="B19" s="79"/>
      <c r="C19" s="86"/>
      <c r="D19" s="87">
        <f>blad1!C82</f>
        <v>0</v>
      </c>
      <c r="E19" s="90">
        <f>blad1!D82</f>
        <v>0</v>
      </c>
      <c r="F19" s="66"/>
      <c r="G19" s="66">
        <f>blad1!F82</f>
        <v>0</v>
      </c>
      <c r="H19" s="40"/>
      <c r="I19" s="40"/>
      <c r="J19" s="38">
        <f t="shared" si="0"/>
        <v>0</v>
      </c>
      <c r="K19" s="39">
        <f t="shared" si="1"/>
        <v>0</v>
      </c>
      <c r="L19" s="66">
        <f>blad1!G82</f>
        <v>0</v>
      </c>
      <c r="M19" s="40"/>
      <c r="N19" s="40"/>
      <c r="O19" s="39">
        <f t="shared" si="2"/>
        <v>0</v>
      </c>
      <c r="P19" s="39">
        <f t="shared" si="3"/>
        <v>0</v>
      </c>
      <c r="Q19" s="39">
        <f t="shared" si="4"/>
        <v>0</v>
      </c>
      <c r="R19" s="66">
        <f>blad1!H82</f>
        <v>0</v>
      </c>
      <c r="S19" s="40"/>
      <c r="T19" s="40"/>
      <c r="U19" s="39">
        <f t="shared" si="5"/>
        <v>0</v>
      </c>
      <c r="V19" s="39">
        <f t="shared" si="6"/>
        <v>0</v>
      </c>
      <c r="W19" s="39">
        <f t="shared" si="7"/>
        <v>0</v>
      </c>
      <c r="X19" s="41">
        <f t="shared" si="8"/>
        <v>0</v>
      </c>
      <c r="Y19" s="38">
        <f t="shared" si="9"/>
        <v>0</v>
      </c>
      <c r="Z19" s="286"/>
      <c r="AA19" s="40"/>
      <c r="AB19" s="40"/>
      <c r="AC19" s="40"/>
    </row>
    <row r="20" spans="1:29" s="35" customFormat="1" ht="18" customHeight="1">
      <c r="A20" s="85">
        <f>blad1!B83</f>
        <v>0</v>
      </c>
      <c r="B20" s="79">
        <f>blad1!E64</f>
        <v>0</v>
      </c>
      <c r="C20" s="86"/>
      <c r="D20" s="87">
        <f>blad1!C83</f>
        <v>0</v>
      </c>
      <c r="E20" s="90">
        <f>blad1!D83</f>
        <v>0</v>
      </c>
      <c r="F20" s="66"/>
      <c r="G20" s="66">
        <f>blad1!F83</f>
        <v>0</v>
      </c>
      <c r="H20" s="40"/>
      <c r="I20" s="40"/>
      <c r="J20" s="38">
        <f t="shared" si="0"/>
        <v>0</v>
      </c>
      <c r="K20" s="39">
        <f t="shared" si="1"/>
        <v>0</v>
      </c>
      <c r="L20" s="66">
        <f>blad1!G83</f>
        <v>0</v>
      </c>
      <c r="M20" s="40"/>
      <c r="N20" s="40"/>
      <c r="O20" s="39">
        <f t="shared" si="2"/>
        <v>0</v>
      </c>
      <c r="P20" s="39">
        <f t="shared" si="3"/>
        <v>0</v>
      </c>
      <c r="Q20" s="39">
        <f t="shared" si="4"/>
        <v>0</v>
      </c>
      <c r="R20" s="66">
        <f>blad1!H83</f>
        <v>0</v>
      </c>
      <c r="S20" s="40"/>
      <c r="T20" s="40"/>
      <c r="U20" s="39">
        <f t="shared" si="5"/>
        <v>0</v>
      </c>
      <c r="V20" s="39">
        <f t="shared" si="6"/>
        <v>0</v>
      </c>
      <c r="W20" s="39">
        <f t="shared" si="7"/>
        <v>0</v>
      </c>
      <c r="X20" s="41">
        <f t="shared" si="8"/>
        <v>0</v>
      </c>
      <c r="Y20" s="38">
        <f t="shared" si="9"/>
        <v>0</v>
      </c>
      <c r="Z20" s="286"/>
      <c r="AA20" s="40"/>
      <c r="AB20" s="40"/>
      <c r="AC20" s="40"/>
    </row>
    <row r="21" spans="1:29" s="35" customFormat="1" ht="18" customHeight="1">
      <c r="A21" s="85">
        <f>blad1!B84</f>
        <v>0</v>
      </c>
      <c r="B21" s="79">
        <f>blad1!E65</f>
        <v>0</v>
      </c>
      <c r="C21" s="86"/>
      <c r="D21" s="87">
        <f>blad1!C84</f>
        <v>0</v>
      </c>
      <c r="E21" s="90">
        <f>blad1!D84</f>
        <v>0</v>
      </c>
      <c r="F21" s="67"/>
      <c r="G21" s="66">
        <f>blad1!F84</f>
        <v>0</v>
      </c>
      <c r="H21" s="40"/>
      <c r="I21" s="40"/>
      <c r="J21" s="38">
        <f t="shared" si="0"/>
        <v>0</v>
      </c>
      <c r="K21" s="39">
        <f t="shared" si="1"/>
        <v>0</v>
      </c>
      <c r="L21" s="66">
        <f>blad1!G84</f>
        <v>0</v>
      </c>
      <c r="M21" s="40"/>
      <c r="N21" s="40"/>
      <c r="O21" s="39">
        <f t="shared" si="2"/>
        <v>0</v>
      </c>
      <c r="P21" s="39">
        <f t="shared" si="3"/>
        <v>0</v>
      </c>
      <c r="Q21" s="39">
        <f t="shared" si="4"/>
        <v>0</v>
      </c>
      <c r="R21" s="66">
        <f>blad1!H84</f>
        <v>0</v>
      </c>
      <c r="S21" s="40"/>
      <c r="T21" s="40"/>
      <c r="U21" s="39">
        <f t="shared" si="5"/>
        <v>0</v>
      </c>
      <c r="V21" s="39">
        <f t="shared" si="6"/>
        <v>0</v>
      </c>
      <c r="W21" s="39">
        <f t="shared" si="7"/>
        <v>0</v>
      </c>
      <c r="X21" s="41">
        <f t="shared" si="8"/>
        <v>0</v>
      </c>
      <c r="Y21" s="38">
        <f t="shared" si="9"/>
        <v>0</v>
      </c>
      <c r="Z21" s="286"/>
      <c r="AA21" s="40"/>
      <c r="AB21" s="40"/>
      <c r="AC21" s="40"/>
    </row>
    <row r="22" spans="1:29" s="35" customFormat="1" ht="18" customHeight="1">
      <c r="A22" s="85">
        <f>blad1!B85</f>
        <v>0</v>
      </c>
      <c r="B22" s="79">
        <f>blad1!E66</f>
        <v>0</v>
      </c>
      <c r="C22" s="83"/>
      <c r="D22" s="87">
        <f>blad1!C85</f>
        <v>0</v>
      </c>
      <c r="E22" s="90">
        <f>blad1!D85</f>
        <v>0</v>
      </c>
      <c r="F22" s="66"/>
      <c r="G22" s="66">
        <f>blad1!F85</f>
        <v>0</v>
      </c>
      <c r="H22" s="40"/>
      <c r="I22" s="40"/>
      <c r="J22" s="38">
        <f t="shared" si="0"/>
        <v>0</v>
      </c>
      <c r="K22" s="39">
        <f t="shared" si="1"/>
        <v>0</v>
      </c>
      <c r="L22" s="66">
        <f>blad1!G85</f>
        <v>0</v>
      </c>
      <c r="M22" s="40"/>
      <c r="N22" s="40"/>
      <c r="O22" s="39">
        <f t="shared" si="2"/>
        <v>0</v>
      </c>
      <c r="P22" s="39">
        <f t="shared" si="3"/>
        <v>0</v>
      </c>
      <c r="Q22" s="39">
        <f t="shared" si="4"/>
        <v>0</v>
      </c>
      <c r="R22" s="66">
        <f>blad1!H85</f>
        <v>0</v>
      </c>
      <c r="S22" s="40"/>
      <c r="T22" s="40"/>
      <c r="U22" s="39">
        <f t="shared" si="5"/>
        <v>0</v>
      </c>
      <c r="V22" s="39">
        <f t="shared" si="6"/>
        <v>0</v>
      </c>
      <c r="W22" s="39">
        <f t="shared" si="7"/>
        <v>0</v>
      </c>
      <c r="X22" s="41">
        <f t="shared" si="8"/>
        <v>0</v>
      </c>
      <c r="Y22" s="38">
        <f t="shared" si="9"/>
        <v>0</v>
      </c>
      <c r="Z22" s="286"/>
      <c r="AA22" s="40"/>
      <c r="AB22" s="40"/>
      <c r="AC22" s="40"/>
    </row>
    <row r="23" spans="1:29" s="35" customFormat="1" ht="18" customHeight="1">
      <c r="A23" s="85">
        <f>blad1!B86</f>
        <v>0</v>
      </c>
      <c r="B23" s="79">
        <f>blad1!E67</f>
        <v>0</v>
      </c>
      <c r="C23" s="89"/>
      <c r="D23" s="87">
        <f>blad1!C86</f>
        <v>0</v>
      </c>
      <c r="E23" s="90">
        <f>blad1!D86</f>
        <v>0</v>
      </c>
      <c r="F23" s="67"/>
      <c r="G23" s="66">
        <f>blad1!F86</f>
        <v>0</v>
      </c>
      <c r="H23" s="40"/>
      <c r="I23" s="40"/>
      <c r="J23" s="38">
        <f t="shared" si="0"/>
        <v>0</v>
      </c>
      <c r="K23" s="39">
        <f t="shared" si="1"/>
        <v>0</v>
      </c>
      <c r="L23" s="66">
        <f>blad1!G86</f>
        <v>0</v>
      </c>
      <c r="M23" s="40"/>
      <c r="N23" s="40"/>
      <c r="O23" s="39">
        <f t="shared" si="2"/>
        <v>0</v>
      </c>
      <c r="P23" s="39">
        <f t="shared" si="3"/>
        <v>0</v>
      </c>
      <c r="Q23" s="39">
        <f t="shared" si="4"/>
        <v>0</v>
      </c>
      <c r="R23" s="66">
        <f>blad1!H86</f>
        <v>0</v>
      </c>
      <c r="S23" s="40"/>
      <c r="T23" s="40"/>
      <c r="U23" s="39">
        <f t="shared" si="5"/>
        <v>0</v>
      </c>
      <c r="V23" s="39">
        <f t="shared" si="6"/>
        <v>0</v>
      </c>
      <c r="W23" s="39">
        <f t="shared" si="7"/>
        <v>0</v>
      </c>
      <c r="X23" s="41">
        <f t="shared" si="8"/>
        <v>0</v>
      </c>
      <c r="Y23" s="38">
        <f t="shared" si="9"/>
        <v>0</v>
      </c>
      <c r="Z23" s="286"/>
      <c r="AA23" s="40"/>
      <c r="AB23" s="40"/>
      <c r="AC23" s="40"/>
    </row>
    <row r="24" spans="1:29" s="35" customFormat="1" ht="18" customHeight="1">
      <c r="A24" s="85">
        <f>blad1!B87</f>
        <v>0</v>
      </c>
      <c r="B24" s="79">
        <f>blad1!E68</f>
        <v>0</v>
      </c>
      <c r="C24" s="89"/>
      <c r="D24" s="87">
        <f>blad1!C87</f>
        <v>0</v>
      </c>
      <c r="E24" s="90">
        <f>blad1!D87</f>
        <v>0</v>
      </c>
      <c r="F24" s="66"/>
      <c r="G24" s="66">
        <f>blad1!F87</f>
        <v>0</v>
      </c>
      <c r="H24" s="40"/>
      <c r="I24" s="40"/>
      <c r="J24" s="38">
        <f t="shared" si="0"/>
        <v>0</v>
      </c>
      <c r="K24" s="39">
        <f t="shared" si="1"/>
        <v>0</v>
      </c>
      <c r="L24" s="66">
        <f>blad1!G87</f>
        <v>0</v>
      </c>
      <c r="M24" s="40"/>
      <c r="N24" s="40"/>
      <c r="O24" s="39">
        <f t="shared" si="2"/>
        <v>0</v>
      </c>
      <c r="P24" s="39">
        <f t="shared" si="3"/>
        <v>0</v>
      </c>
      <c r="Q24" s="39">
        <f t="shared" si="4"/>
        <v>0</v>
      </c>
      <c r="R24" s="66">
        <f>blad1!H87</f>
        <v>0</v>
      </c>
      <c r="S24" s="40"/>
      <c r="T24" s="40"/>
      <c r="U24" s="39">
        <f t="shared" si="5"/>
        <v>0</v>
      </c>
      <c r="V24" s="39">
        <f t="shared" si="6"/>
        <v>0</v>
      </c>
      <c r="W24" s="39">
        <f t="shared" si="7"/>
        <v>0</v>
      </c>
      <c r="X24" s="41">
        <f t="shared" si="8"/>
        <v>0</v>
      </c>
      <c r="Y24" s="38">
        <f t="shared" si="9"/>
        <v>0</v>
      </c>
      <c r="Z24" s="286"/>
      <c r="AA24" s="40"/>
      <c r="AB24" s="40"/>
      <c r="AC24" s="40"/>
    </row>
    <row r="25" spans="1:29" s="35" customFormat="1" ht="18" customHeight="1">
      <c r="A25" s="85">
        <f>blad1!B88</f>
        <v>0</v>
      </c>
      <c r="B25" s="79">
        <f>blad1!E69</f>
        <v>0</v>
      </c>
      <c r="C25" s="42"/>
      <c r="D25" s="87">
        <f>blad1!C88</f>
        <v>0</v>
      </c>
      <c r="E25" s="90">
        <f>blad1!D88</f>
        <v>0</v>
      </c>
      <c r="F25" s="66"/>
      <c r="G25" s="66">
        <f>blad1!F88</f>
        <v>0</v>
      </c>
      <c r="H25" s="40"/>
      <c r="I25" s="40"/>
      <c r="J25" s="38">
        <f t="shared" si="0"/>
        <v>0</v>
      </c>
      <c r="K25" s="39">
        <f t="shared" si="1"/>
        <v>0</v>
      </c>
      <c r="L25" s="66">
        <f>blad1!G88</f>
        <v>0</v>
      </c>
      <c r="M25" s="40"/>
      <c r="N25" s="40"/>
      <c r="O25" s="39">
        <f t="shared" si="2"/>
        <v>0</v>
      </c>
      <c r="P25" s="39">
        <f t="shared" si="3"/>
        <v>0</v>
      </c>
      <c r="Q25" s="39">
        <f t="shared" si="4"/>
        <v>0</v>
      </c>
      <c r="R25" s="66">
        <f>blad1!H88</f>
        <v>0</v>
      </c>
      <c r="S25" s="40"/>
      <c r="T25" s="40"/>
      <c r="U25" s="39">
        <f t="shared" si="5"/>
        <v>0</v>
      </c>
      <c r="V25" s="39">
        <f t="shared" si="6"/>
        <v>0</v>
      </c>
      <c r="W25" s="39">
        <f t="shared" si="7"/>
        <v>0</v>
      </c>
      <c r="X25" s="41">
        <f t="shared" si="8"/>
        <v>0</v>
      </c>
      <c r="Y25" s="38">
        <f t="shared" si="9"/>
        <v>0</v>
      </c>
      <c r="Z25" s="286"/>
      <c r="AA25" s="40"/>
      <c r="AB25" s="40"/>
      <c r="AC25" s="40"/>
    </row>
    <row r="26" spans="1:32" ht="18" customHeight="1">
      <c r="A26" s="85">
        <f>blad1!B89</f>
        <v>0</v>
      </c>
      <c r="B26" s="79">
        <f>blad1!E70</f>
        <v>0</v>
      </c>
      <c r="C26" s="92"/>
      <c r="D26" s="87">
        <f>blad1!C89</f>
        <v>0</v>
      </c>
      <c r="E26" s="90">
        <f>blad1!D89</f>
        <v>0</v>
      </c>
      <c r="F26" s="78"/>
      <c r="G26" s="66">
        <f>blad1!F89</f>
        <v>0</v>
      </c>
      <c r="H26" s="92"/>
      <c r="I26" s="92"/>
      <c r="J26" s="38">
        <f t="shared" si="0"/>
        <v>0</v>
      </c>
      <c r="K26" s="39">
        <f t="shared" si="1"/>
        <v>0</v>
      </c>
      <c r="L26" s="66">
        <f>blad1!G89</f>
        <v>0</v>
      </c>
      <c r="M26" s="92"/>
      <c r="N26" s="92"/>
      <c r="O26" s="39">
        <f t="shared" si="2"/>
        <v>0</v>
      </c>
      <c r="P26" s="39">
        <f t="shared" si="3"/>
        <v>0</v>
      </c>
      <c r="Q26" s="39">
        <f t="shared" si="4"/>
        <v>0</v>
      </c>
      <c r="R26" s="66">
        <f>blad1!H89</f>
        <v>0</v>
      </c>
      <c r="S26" s="92"/>
      <c r="T26" s="92"/>
      <c r="U26" s="39">
        <f t="shared" si="5"/>
        <v>0</v>
      </c>
      <c r="V26" s="39">
        <f t="shared" si="6"/>
        <v>0</v>
      </c>
      <c r="W26" s="39">
        <f t="shared" si="7"/>
        <v>0</v>
      </c>
      <c r="X26" s="41">
        <f t="shared" si="8"/>
        <v>0</v>
      </c>
      <c r="Y26" s="38">
        <f t="shared" si="9"/>
        <v>0</v>
      </c>
      <c r="Z26" s="287"/>
      <c r="AA26" s="92"/>
      <c r="AB26" s="92"/>
      <c r="AC26" s="92"/>
      <c r="AD26" s="35"/>
      <c r="AE26" s="35"/>
      <c r="AF26" s="35"/>
    </row>
    <row r="27" spans="1:29" s="6" customFormat="1" ht="18" customHeight="1">
      <c r="A27" s="85">
        <f>blad1!B90</f>
        <v>0</v>
      </c>
      <c r="B27" s="79">
        <f>blad1!E71</f>
        <v>0</v>
      </c>
      <c r="C27" s="93"/>
      <c r="D27" s="87">
        <f>blad1!C90</f>
        <v>0</v>
      </c>
      <c r="E27" s="90">
        <f>blad1!D90</f>
        <v>0</v>
      </c>
      <c r="F27" s="94"/>
      <c r="G27" s="66">
        <f>blad1!F90</f>
        <v>0</v>
      </c>
      <c r="H27" s="93"/>
      <c r="I27" s="93"/>
      <c r="J27" s="38">
        <f t="shared" si="0"/>
        <v>0</v>
      </c>
      <c r="K27" s="39">
        <f t="shared" si="1"/>
        <v>0</v>
      </c>
      <c r="L27" s="66">
        <f>blad1!G90</f>
        <v>0</v>
      </c>
      <c r="M27" s="93"/>
      <c r="N27" s="93"/>
      <c r="O27" s="39">
        <f t="shared" si="2"/>
        <v>0</v>
      </c>
      <c r="P27" s="39">
        <f t="shared" si="3"/>
        <v>0</v>
      </c>
      <c r="Q27" s="39">
        <f t="shared" si="4"/>
        <v>0</v>
      </c>
      <c r="R27" s="66">
        <f>blad1!H90</f>
        <v>0</v>
      </c>
      <c r="S27" s="93"/>
      <c r="T27" s="93"/>
      <c r="U27" s="39">
        <f t="shared" si="5"/>
        <v>0</v>
      </c>
      <c r="V27" s="39">
        <f t="shared" si="6"/>
        <v>0</v>
      </c>
      <c r="W27" s="39">
        <f t="shared" si="7"/>
        <v>0</v>
      </c>
      <c r="X27" s="41">
        <f t="shared" si="8"/>
        <v>0</v>
      </c>
      <c r="Y27" s="38">
        <f t="shared" si="9"/>
        <v>0</v>
      </c>
      <c r="Z27" s="288"/>
      <c r="AA27" s="93"/>
      <c r="AB27" s="93"/>
      <c r="AC27" s="93"/>
    </row>
    <row r="28" spans="1:29" s="6" customFormat="1" ht="18" customHeight="1">
      <c r="A28" s="60"/>
      <c r="B28" s="80"/>
      <c r="C28" s="60"/>
      <c r="D28" s="60"/>
      <c r="E28" s="60"/>
      <c r="F28" s="60"/>
      <c r="G28" s="62"/>
      <c r="H28" s="60"/>
      <c r="I28" s="60"/>
      <c r="J28" s="63"/>
      <c r="K28" s="64"/>
      <c r="L28" s="62"/>
      <c r="M28" s="60"/>
      <c r="N28" s="60"/>
      <c r="O28" s="64"/>
      <c r="P28" s="64"/>
      <c r="Q28" s="64"/>
      <c r="R28" s="62"/>
      <c r="S28" s="60"/>
      <c r="T28" s="60"/>
      <c r="U28" s="64"/>
      <c r="V28" s="64"/>
      <c r="W28" s="64"/>
      <c r="X28" s="65"/>
      <c r="Y28" s="63"/>
      <c r="Z28" s="281"/>
      <c r="AA28" s="60"/>
      <c r="AB28" s="60"/>
      <c r="AC28" s="60"/>
    </row>
    <row r="29" spans="1:29" s="6" customFormat="1" ht="18" customHeight="1">
      <c r="A29" s="95" t="s">
        <v>38</v>
      </c>
      <c r="B29" s="96"/>
      <c r="C29" s="60"/>
      <c r="D29" s="62"/>
      <c r="E29" s="60"/>
      <c r="F29" s="60"/>
      <c r="G29" s="63"/>
      <c r="H29" s="64"/>
      <c r="I29" s="62"/>
      <c r="J29" s="60"/>
      <c r="K29" s="60"/>
      <c r="L29" s="64"/>
      <c r="M29" s="64"/>
      <c r="N29" s="64"/>
      <c r="O29" s="62"/>
      <c r="P29" s="60"/>
      <c r="Q29" s="60"/>
      <c r="R29" s="64"/>
      <c r="S29" s="179" t="s">
        <v>84</v>
      </c>
      <c r="T29" s="64"/>
      <c r="U29" s="65"/>
      <c r="V29" s="63"/>
      <c r="W29" s="64"/>
      <c r="X29" s="65"/>
      <c r="Y29" s="63"/>
      <c r="Z29" s="281"/>
      <c r="AA29" s="60"/>
      <c r="AB29" s="60"/>
      <c r="AC29" s="60"/>
    </row>
    <row r="30" spans="1:29" s="6" customFormat="1" ht="18" customHeight="1">
      <c r="A30" s="60"/>
      <c r="B30" s="80"/>
      <c r="C30" s="60"/>
      <c r="D30" s="60"/>
      <c r="E30" s="60"/>
      <c r="F30" s="60"/>
      <c r="G30" s="62"/>
      <c r="H30" s="60"/>
      <c r="I30" s="60"/>
      <c r="J30" s="63"/>
      <c r="K30" s="64"/>
      <c r="L30" s="62"/>
      <c r="M30" s="60"/>
      <c r="N30" s="60"/>
      <c r="O30" s="64"/>
      <c r="P30" s="64"/>
      <c r="Q30" s="64"/>
      <c r="R30" s="62"/>
      <c r="S30" s="60"/>
      <c r="T30" s="60"/>
      <c r="U30" s="64"/>
      <c r="V30" s="64"/>
      <c r="W30" s="64"/>
      <c r="X30" s="65"/>
      <c r="Y30" s="63"/>
      <c r="Z30" s="281"/>
      <c r="AA30" s="60"/>
      <c r="AB30" s="60"/>
      <c r="AC30" s="60"/>
    </row>
    <row r="31" spans="1:27" s="6" customFormat="1" ht="15" customHeight="1">
      <c r="A31" s="6" t="s">
        <v>17</v>
      </c>
      <c r="E31" s="6" t="s">
        <v>18</v>
      </c>
      <c r="H31"/>
      <c r="I31" s="6" t="s">
        <v>18</v>
      </c>
      <c r="J31" s="24"/>
      <c r="N31" s="27" t="s">
        <v>19</v>
      </c>
      <c r="S31" s="6" t="s">
        <v>20</v>
      </c>
      <c r="X31"/>
      <c r="Y31" s="27" t="s">
        <v>21</v>
      </c>
      <c r="Z31" s="283"/>
      <c r="AA31" s="26"/>
    </row>
    <row r="32" spans="8:27" s="6" customFormat="1" ht="15" customHeight="1">
      <c r="H32" s="36"/>
      <c r="J32" s="24"/>
      <c r="N32" s="24"/>
      <c r="X32"/>
      <c r="Y32" s="24"/>
      <c r="Z32" s="283"/>
      <c r="AA32" s="26"/>
    </row>
    <row r="33" spans="1:29" s="6" customFormat="1" ht="30.75" customHeight="1">
      <c r="A33" s="43"/>
      <c r="B33" s="43"/>
      <c r="C33" s="43"/>
      <c r="D33" s="43"/>
      <c r="E33" s="43"/>
      <c r="F33" s="43"/>
      <c r="G33" s="43"/>
      <c r="H33" s="44"/>
      <c r="I33" s="43"/>
      <c r="J33" s="29"/>
      <c r="K33" s="28"/>
      <c r="L33" s="28"/>
      <c r="M33" s="28"/>
      <c r="N33" s="45"/>
      <c r="O33" s="28"/>
      <c r="P33" s="28"/>
      <c r="Q33" s="28"/>
      <c r="R33" s="28"/>
      <c r="S33" s="28"/>
      <c r="T33" s="28"/>
      <c r="U33" s="28"/>
      <c r="V33" s="28"/>
      <c r="W33" s="28"/>
      <c r="X33" s="11"/>
      <c r="Y33" s="29"/>
      <c r="Z33" s="282"/>
      <c r="AA33" s="31"/>
      <c r="AB33" s="28"/>
      <c r="AC33" s="28"/>
    </row>
    <row r="34" spans="8:27" s="6" customFormat="1" ht="15" customHeight="1">
      <c r="H34"/>
      <c r="J34" s="24"/>
      <c r="N34" s="24"/>
      <c r="X34"/>
      <c r="Y34" s="24"/>
      <c r="Z34" s="283"/>
      <c r="AA34" s="26"/>
    </row>
    <row r="35" spans="1:27" s="6" customFormat="1" ht="15" customHeight="1">
      <c r="A35" s="6" t="s">
        <v>22</v>
      </c>
      <c r="E35" s="6" t="s">
        <v>22</v>
      </c>
      <c r="H35"/>
      <c r="I35" s="6" t="s">
        <v>22</v>
      </c>
      <c r="J35" s="24"/>
      <c r="N35" s="6" t="s">
        <v>22</v>
      </c>
      <c r="S35" s="6" t="s">
        <v>22</v>
      </c>
      <c r="X35"/>
      <c r="Y35" s="6" t="s">
        <v>22</v>
      </c>
      <c r="Z35" s="283"/>
      <c r="AA35" s="26"/>
    </row>
    <row r="36" spans="9:27" s="6" customFormat="1" ht="15" customHeight="1">
      <c r="I36"/>
      <c r="J36"/>
      <c r="K36"/>
      <c r="M36" s="24"/>
      <c r="Q36"/>
      <c r="R36"/>
      <c r="S36" s="24"/>
      <c r="X36"/>
      <c r="Y36" s="24"/>
      <c r="Z36" s="283"/>
      <c r="AA36" s="26"/>
    </row>
    <row r="37" spans="1:29" ht="15" customHeight="1">
      <c r="A37" s="47"/>
      <c r="B37" s="47"/>
      <c r="C37" s="17"/>
      <c r="D37" s="17"/>
      <c r="E37" s="11"/>
      <c r="F37" s="47"/>
      <c r="G37" s="17"/>
      <c r="H37" s="17"/>
      <c r="I37" s="11"/>
      <c r="J37" s="11"/>
      <c r="K37" s="11"/>
      <c r="L37" s="47"/>
      <c r="M37" s="32"/>
      <c r="N37" s="17"/>
      <c r="O37" s="17"/>
      <c r="P37" s="17"/>
      <c r="Q37" s="11"/>
      <c r="R37" s="11"/>
      <c r="S37" s="46"/>
      <c r="T37" s="17"/>
      <c r="U37" s="17"/>
      <c r="V37" s="17"/>
      <c r="W37" s="17"/>
      <c r="X37" s="11"/>
      <c r="Y37" s="32"/>
      <c r="Z37" s="279"/>
      <c r="AA37" s="34"/>
      <c r="AB37" s="17"/>
      <c r="AC37" s="17"/>
    </row>
  </sheetData>
  <hyperlinks>
    <hyperlink ref="S29" r:id="rId1" display="mailto:kansli@styrkelyft.se"/>
  </hyperlinks>
  <printOptions/>
  <pageMargins left="0.5905511811023623" right="0.5905511811023623" top="0.984251968503937" bottom="0.7874015748031497" header="0.5118110236220472" footer="0.5118110236220472"/>
  <pageSetup fitToHeight="1" fitToWidth="1" horizontalDpi="300" verticalDpi="300" orientation="landscape" paperSize="9" scale="68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7"/>
  <sheetViews>
    <sheetView showZeros="0" zoomScale="70" zoomScaleNormal="70" workbookViewId="0" topLeftCell="A1">
      <selection activeCell="E24" sqref="E24"/>
    </sheetView>
  </sheetViews>
  <sheetFormatPr defaultColWidth="9.140625" defaultRowHeight="15" customHeight="1"/>
  <cols>
    <col min="1" max="1" width="9.28125" style="1" customWidth="1"/>
    <col min="2" max="2" width="7.00390625" style="1" customWidth="1"/>
    <col min="3" max="3" width="6.140625" style="1" customWidth="1"/>
    <col min="4" max="4" width="24.421875" style="1" customWidth="1"/>
    <col min="5" max="5" width="16.7109375" style="1" customWidth="1"/>
    <col min="6" max="6" width="2.421875" style="1" customWidth="1"/>
    <col min="7" max="9" width="6.140625" style="1" customWidth="1"/>
    <col min="10" max="10" width="0.9921875" style="1" customWidth="1"/>
    <col min="11" max="11" width="7.421875" style="2" customWidth="1"/>
    <col min="12" max="12" width="6.140625" style="1" customWidth="1"/>
    <col min="13" max="13" width="6.421875" style="1" customWidth="1"/>
    <col min="14" max="14" width="6.140625" style="1" customWidth="1"/>
    <col min="15" max="15" width="0.85546875" style="2" customWidth="1"/>
    <col min="16" max="16" width="6.28125" style="2" customWidth="1"/>
    <col min="17" max="17" width="6.8515625" style="2" customWidth="1"/>
    <col min="18" max="20" width="6.140625" style="1" customWidth="1"/>
    <col min="21" max="21" width="0.9921875" style="2" customWidth="1"/>
    <col min="22" max="22" width="7.28125" style="2" customWidth="1"/>
    <col min="23" max="23" width="8.421875" style="2" customWidth="1"/>
    <col min="24" max="24" width="8.00390625" style="4" customWidth="1"/>
    <col min="25" max="25" width="9.8515625" style="3" customWidth="1"/>
    <col min="26" max="26" width="5.7109375" style="280" customWidth="1"/>
    <col min="27" max="27" width="5.140625" style="1" customWidth="1"/>
    <col min="28" max="28" width="5.00390625" style="1" customWidth="1"/>
    <col min="29" max="29" width="5.57421875" style="1" customWidth="1"/>
    <col min="30" max="16384" width="9.140625" style="1" customWidth="1"/>
  </cols>
  <sheetData>
    <row r="1" spans="1:29" ht="1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32"/>
      <c r="L1" s="17"/>
      <c r="M1" s="17"/>
      <c r="N1" s="17"/>
      <c r="O1" s="32"/>
      <c r="P1" s="32"/>
      <c r="Q1" s="32"/>
      <c r="R1" s="17"/>
      <c r="S1" s="17"/>
      <c r="T1" s="17"/>
      <c r="U1" s="32"/>
      <c r="V1" s="32"/>
      <c r="W1" s="32"/>
      <c r="X1" s="33"/>
      <c r="Y1" s="34"/>
      <c r="Z1" s="279"/>
      <c r="AA1" s="17"/>
      <c r="AB1" s="17"/>
      <c r="AC1" s="17"/>
    </row>
    <row r="2" spans="1:29" ht="15" customHeight="1">
      <c r="A2" s="13"/>
      <c r="B2" s="35"/>
      <c r="AC2" s="15"/>
    </row>
    <row r="3" spans="1:29" s="5" customFormat="1" ht="18.75" customHeight="1">
      <c r="A3" s="61"/>
      <c r="B3" s="60"/>
      <c r="C3" s="9"/>
      <c r="D3" s="9"/>
      <c r="E3" s="9"/>
      <c r="F3" s="9"/>
      <c r="G3" s="9"/>
      <c r="H3" s="9"/>
      <c r="I3" s="56" t="s">
        <v>23</v>
      </c>
      <c r="J3" s="52"/>
      <c r="K3" s="52"/>
      <c r="L3" s="9"/>
      <c r="M3" s="9"/>
      <c r="N3" s="9"/>
      <c r="O3" s="36"/>
      <c r="P3" s="36"/>
      <c r="Q3" s="52"/>
      <c r="R3" s="9"/>
      <c r="S3" s="9"/>
      <c r="T3" s="52" t="s">
        <v>1</v>
      </c>
      <c r="U3" s="52"/>
      <c r="V3" s="52"/>
      <c r="W3" s="181" t="str">
        <f>blad1!K5</f>
        <v>TK Trossö</v>
      </c>
      <c r="X3" s="9"/>
      <c r="Y3" s="9"/>
      <c r="Z3" s="281"/>
      <c r="AA3" s="9"/>
      <c r="AB3" s="9"/>
      <c r="AC3" s="54"/>
    </row>
    <row r="4" spans="1:29" s="5" customFormat="1" ht="18.75" customHeight="1">
      <c r="A4" s="50"/>
      <c r="B4" s="9"/>
      <c r="C4" s="9"/>
      <c r="D4" s="9"/>
      <c r="E4" s="9"/>
      <c r="F4" s="9"/>
      <c r="G4" s="9"/>
      <c r="H4" s="9"/>
      <c r="I4" s="56" t="s">
        <v>0</v>
      </c>
      <c r="J4" s="9"/>
      <c r="K4" s="51"/>
      <c r="L4" s="9"/>
      <c r="M4" s="9"/>
      <c r="N4" s="9"/>
      <c r="O4" s="36"/>
      <c r="P4" s="36"/>
      <c r="Q4" s="52"/>
      <c r="R4" s="9"/>
      <c r="S4" s="9"/>
      <c r="T4" s="10" t="s">
        <v>3</v>
      </c>
      <c r="U4" s="10"/>
      <c r="V4" s="10"/>
      <c r="W4" s="182" t="str">
        <f>blad1!K6</f>
        <v>c/o Koistinen, Skepparegatan 32</v>
      </c>
      <c r="X4" s="8"/>
      <c r="Y4" s="8"/>
      <c r="Z4" s="282"/>
      <c r="AA4" s="8"/>
      <c r="AB4" s="8"/>
      <c r="AC4" s="54"/>
    </row>
    <row r="5" spans="1:29" s="5" customFormat="1" ht="18.75" customHeight="1">
      <c r="A5" s="50"/>
      <c r="B5" s="9"/>
      <c r="C5" s="9"/>
      <c r="D5" s="9"/>
      <c r="E5" s="9"/>
      <c r="F5" s="9"/>
      <c r="G5" s="9"/>
      <c r="H5" s="9"/>
      <c r="I5" s="9"/>
      <c r="J5" s="9"/>
      <c r="K5" s="52"/>
      <c r="L5" s="9"/>
      <c r="M5" s="9"/>
      <c r="N5" s="9"/>
      <c r="O5" s="36"/>
      <c r="P5" s="36"/>
      <c r="Q5" s="52"/>
      <c r="R5" s="9"/>
      <c r="S5" s="9"/>
      <c r="T5" s="10" t="s">
        <v>4</v>
      </c>
      <c r="U5" s="10"/>
      <c r="V5" s="10"/>
      <c r="W5" s="182" t="str">
        <f>blad1!K7</f>
        <v>371 35 Karlskrona</v>
      </c>
      <c r="X5" s="8"/>
      <c r="Y5" s="8"/>
      <c r="Z5" s="282"/>
      <c r="AA5" s="8"/>
      <c r="AB5" s="8"/>
      <c r="AC5" s="54"/>
    </row>
    <row r="6" spans="1:29" s="5" customFormat="1" ht="18.75" customHeight="1">
      <c r="A6" s="50"/>
      <c r="B6" s="9"/>
      <c r="C6" s="9"/>
      <c r="D6" s="189" t="s">
        <v>115</v>
      </c>
      <c r="E6" s="195">
        <f>blad1!K3</f>
        <v>39004</v>
      </c>
      <c r="F6" s="9"/>
      <c r="G6" s="9"/>
      <c r="H6" s="174"/>
      <c r="I6" s="9"/>
      <c r="J6" s="9"/>
      <c r="K6" s="188"/>
      <c r="L6" s="9"/>
      <c r="M6" s="9"/>
      <c r="N6" s="9"/>
      <c r="O6" s="36"/>
      <c r="P6" s="36"/>
      <c r="Q6" s="52"/>
      <c r="R6" s="9"/>
      <c r="S6" s="9"/>
      <c r="Z6" s="283"/>
      <c r="AC6" s="54"/>
    </row>
    <row r="7" spans="1:29" s="5" customFormat="1" ht="16.5" customHeight="1">
      <c r="A7" s="55"/>
      <c r="B7" s="8"/>
      <c r="C7" s="8"/>
      <c r="D7" s="8"/>
      <c r="E7" s="8"/>
      <c r="F7" s="8"/>
      <c r="G7" s="8"/>
      <c r="H7" s="8"/>
      <c r="I7" s="8"/>
      <c r="J7" s="8"/>
      <c r="K7" s="10"/>
      <c r="L7" s="8"/>
      <c r="M7" s="8"/>
      <c r="N7" s="8"/>
      <c r="O7" s="10"/>
      <c r="P7" s="10"/>
      <c r="Q7" s="10"/>
      <c r="R7" s="8"/>
      <c r="S7" s="8"/>
      <c r="T7" s="8"/>
      <c r="U7" s="10"/>
      <c r="V7" s="10"/>
      <c r="W7" s="10"/>
      <c r="X7" s="8"/>
      <c r="Y7" s="8"/>
      <c r="Z7" s="282"/>
      <c r="AA7" s="8"/>
      <c r="AB7" s="8"/>
      <c r="AC7" s="53"/>
    </row>
    <row r="8" spans="13:26" s="5" customFormat="1" ht="16.5" customHeight="1">
      <c r="M8" s="9"/>
      <c r="N8" s="9"/>
      <c r="O8" s="7"/>
      <c r="P8" s="7"/>
      <c r="Q8" s="7"/>
      <c r="U8" s="7"/>
      <c r="V8" s="7"/>
      <c r="W8" s="7"/>
      <c r="Z8" s="283"/>
    </row>
    <row r="9" spans="1:29" s="5" customFormat="1" ht="16.5" customHeight="1">
      <c r="A9" s="81" t="s">
        <v>80</v>
      </c>
      <c r="B9" s="48"/>
      <c r="C9" s="8"/>
      <c r="D9" s="167" t="s">
        <v>81</v>
      </c>
      <c r="E9" s="77" t="s">
        <v>178</v>
      </c>
      <c r="F9" s="57"/>
      <c r="G9" s="77" t="s">
        <v>39</v>
      </c>
      <c r="H9" s="48"/>
      <c r="I9" s="77" t="s">
        <v>176</v>
      </c>
      <c r="L9" s="52" t="s">
        <v>5</v>
      </c>
      <c r="M9" s="9"/>
      <c r="N9" s="183" t="str">
        <f>blad1!K4</f>
        <v>Allsvenska serien Omg 4</v>
      </c>
      <c r="O9" s="8"/>
      <c r="P9" s="8"/>
      <c r="Q9" s="10"/>
      <c r="R9" s="8"/>
      <c r="S9" s="8"/>
      <c r="T9" s="52" t="s">
        <v>6</v>
      </c>
      <c r="U9" s="52"/>
      <c r="V9" s="52"/>
      <c r="W9" s="49"/>
      <c r="X9" s="8"/>
      <c r="Y9" s="8"/>
      <c r="Z9" s="282"/>
      <c r="AA9" s="8"/>
      <c r="AB9" s="8"/>
      <c r="AC9" s="9"/>
    </row>
    <row r="10" spans="11:26" s="5" customFormat="1" ht="16.5" customHeight="1">
      <c r="K10" s="7"/>
      <c r="O10" s="7"/>
      <c r="P10" s="7"/>
      <c r="Q10" s="7"/>
      <c r="U10" s="7"/>
      <c r="V10" s="7"/>
      <c r="W10" s="7"/>
      <c r="Z10" s="283"/>
    </row>
    <row r="11" spans="1:29" ht="15" customHeight="1">
      <c r="A11" s="168" t="s">
        <v>7</v>
      </c>
      <c r="B11" s="168" t="s">
        <v>8</v>
      </c>
      <c r="C11" s="168" t="s">
        <v>9</v>
      </c>
      <c r="D11" s="169" t="s">
        <v>10</v>
      </c>
      <c r="E11" s="169" t="s">
        <v>11</v>
      </c>
      <c r="F11" s="15"/>
      <c r="G11" s="13"/>
      <c r="H11" s="14" t="s">
        <v>24</v>
      </c>
      <c r="I11" s="15"/>
      <c r="J11" s="19"/>
      <c r="K11" s="19" t="s">
        <v>25</v>
      </c>
      <c r="L11" s="13"/>
      <c r="M11" s="14" t="s">
        <v>2</v>
      </c>
      <c r="N11" s="21"/>
      <c r="O11"/>
      <c r="P11" s="19" t="s">
        <v>26</v>
      </c>
      <c r="Q11" s="173" t="s">
        <v>27</v>
      </c>
      <c r="R11" s="13"/>
      <c r="S11" s="14" t="s">
        <v>28</v>
      </c>
      <c r="T11" s="15"/>
      <c r="U11"/>
      <c r="V11" s="19" t="s">
        <v>29</v>
      </c>
      <c r="W11" s="19" t="s">
        <v>30</v>
      </c>
      <c r="X11" s="171" t="s">
        <v>13</v>
      </c>
      <c r="Y11" s="172" t="s">
        <v>31</v>
      </c>
      <c r="Z11" s="284" t="s">
        <v>14</v>
      </c>
      <c r="AA11" s="168" t="s">
        <v>15</v>
      </c>
      <c r="AB11" s="168" t="s">
        <v>15</v>
      </c>
      <c r="AC11" s="168" t="s">
        <v>15</v>
      </c>
    </row>
    <row r="12" spans="1:29" s="35" customFormat="1" ht="15" customHeight="1">
      <c r="A12" s="170" t="s">
        <v>16</v>
      </c>
      <c r="B12" s="12"/>
      <c r="C12" s="12"/>
      <c r="D12" s="16"/>
      <c r="E12" s="16"/>
      <c r="F12" s="18"/>
      <c r="G12" s="16">
        <v>1</v>
      </c>
      <c r="H12" s="17">
        <v>2</v>
      </c>
      <c r="I12" s="18">
        <v>3</v>
      </c>
      <c r="J12" s="20"/>
      <c r="K12" s="20" t="s">
        <v>12</v>
      </c>
      <c r="L12" s="16">
        <v>1</v>
      </c>
      <c r="M12" s="17">
        <v>2</v>
      </c>
      <c r="N12" s="18">
        <v>3</v>
      </c>
      <c r="O12"/>
      <c r="P12" s="20" t="s">
        <v>12</v>
      </c>
      <c r="Q12" s="20" t="s">
        <v>32</v>
      </c>
      <c r="R12" s="16">
        <v>1</v>
      </c>
      <c r="S12" s="17">
        <v>2</v>
      </c>
      <c r="T12" s="18">
        <v>3</v>
      </c>
      <c r="U12"/>
      <c r="V12" s="20" t="s">
        <v>12</v>
      </c>
      <c r="W12" s="20"/>
      <c r="X12" s="22"/>
      <c r="Y12" s="23"/>
      <c r="Z12" s="285"/>
      <c r="AA12" s="12"/>
      <c r="AB12" s="12"/>
      <c r="AC12" s="12"/>
    </row>
    <row r="13" spans="1:29" s="35" customFormat="1" ht="18" customHeight="1">
      <c r="A13" s="85">
        <f>blad1!B94</f>
        <v>0</v>
      </c>
      <c r="B13" s="79"/>
      <c r="C13" s="86"/>
      <c r="D13" s="87">
        <f>blad1!C94</f>
        <v>0</v>
      </c>
      <c r="E13" s="90">
        <f>blad1!D94</f>
        <v>0</v>
      </c>
      <c r="F13" s="91"/>
      <c r="G13" s="66">
        <f>blad1!F94</f>
        <v>0</v>
      </c>
      <c r="H13" s="40"/>
      <c r="I13" s="40"/>
      <c r="J13" s="38">
        <f aca="true" t="shared" si="0" ref="J13:J27">MAX(G13,H13,I13)</f>
        <v>0</v>
      </c>
      <c r="K13" s="39">
        <f aca="true" t="shared" si="1" ref="K13:K27">IF(J13&lt;0,0,J13)</f>
        <v>0</v>
      </c>
      <c r="L13" s="66">
        <f>blad1!G94</f>
        <v>0</v>
      </c>
      <c r="M13" s="40"/>
      <c r="N13" s="40"/>
      <c r="O13" s="39">
        <f aca="true" t="shared" si="2" ref="O13:O27">MAX(L13,M13,N13)</f>
        <v>0</v>
      </c>
      <c r="P13" s="39">
        <f aca="true" t="shared" si="3" ref="P13:P27">IF(O13&lt;0,0,O13)</f>
        <v>0</v>
      </c>
      <c r="Q13" s="39">
        <f aca="true" t="shared" si="4" ref="Q13:Q27">SUM(K13+P13)</f>
        <v>0</v>
      </c>
      <c r="R13" s="66">
        <f>blad1!H94</f>
        <v>0</v>
      </c>
      <c r="S13" s="40"/>
      <c r="T13" s="40"/>
      <c r="U13" s="39">
        <f aca="true" t="shared" si="5" ref="U13:U27">MAX(R13,S13,T13)</f>
        <v>0</v>
      </c>
      <c r="V13" s="39">
        <f aca="true" t="shared" si="6" ref="V13:V27">IF(U13&lt;0,0,U13)</f>
        <v>0</v>
      </c>
      <c r="W13" s="39">
        <f aca="true" t="shared" si="7" ref="W13:W27">SUM(K13+P13+V13)</f>
        <v>0</v>
      </c>
      <c r="X13" s="41">
        <f aca="true" t="shared" si="8" ref="X13:X27">IF(B13&lt;&gt;0,VLOOKUP(INT(B13),Wilksmen,(B13-INT(B13))*10+2),0)</f>
        <v>0</v>
      </c>
      <c r="Y13" s="38">
        <f aca="true" t="shared" si="9" ref="Y13:Y27">SUM(W13*X13)</f>
        <v>0</v>
      </c>
      <c r="Z13" s="286"/>
      <c r="AA13" s="42"/>
      <c r="AB13" s="42"/>
      <c r="AC13" s="42"/>
    </row>
    <row r="14" spans="1:29" s="35" customFormat="1" ht="18" customHeight="1">
      <c r="A14" s="85">
        <f>blad1!B95</f>
        <v>700913</v>
      </c>
      <c r="B14" s="85">
        <f>blad1!E95</f>
        <v>93.75</v>
      </c>
      <c r="C14" s="86">
        <v>100</v>
      </c>
      <c r="D14" s="87" t="str">
        <f>blad1!C95</f>
        <v>Mats Nilsson</v>
      </c>
      <c r="E14" s="90" t="str">
        <f>blad1!D95</f>
        <v>Malmö AK</v>
      </c>
      <c r="F14" s="67"/>
      <c r="G14" s="66">
        <f>blad1!F95</f>
        <v>190</v>
      </c>
      <c r="H14" s="40">
        <v>210</v>
      </c>
      <c r="I14" s="40">
        <v>217.5</v>
      </c>
      <c r="J14" s="38">
        <f t="shared" si="0"/>
        <v>217.5</v>
      </c>
      <c r="K14" s="39">
        <f t="shared" si="1"/>
        <v>217.5</v>
      </c>
      <c r="L14" s="66">
        <f>blad1!G95</f>
        <v>135</v>
      </c>
      <c r="M14" s="40">
        <v>140</v>
      </c>
      <c r="N14" s="40">
        <v>145</v>
      </c>
      <c r="O14" s="39">
        <f t="shared" si="2"/>
        <v>145</v>
      </c>
      <c r="P14" s="39">
        <f t="shared" si="3"/>
        <v>145</v>
      </c>
      <c r="Q14" s="39">
        <f t="shared" si="4"/>
        <v>362.5</v>
      </c>
      <c r="R14" s="66">
        <f>blad1!H95</f>
        <v>200</v>
      </c>
      <c r="S14" s="40">
        <v>220</v>
      </c>
      <c r="T14" s="40">
        <v>227.5</v>
      </c>
      <c r="U14" s="39">
        <f t="shared" si="5"/>
        <v>227.5</v>
      </c>
      <c r="V14" s="39">
        <f t="shared" si="6"/>
        <v>227.5</v>
      </c>
      <c r="W14" s="39">
        <f t="shared" si="7"/>
        <v>590</v>
      </c>
      <c r="X14" s="41">
        <f t="shared" si="8"/>
        <v>0.626</v>
      </c>
      <c r="Y14" s="38">
        <f t="shared" si="9"/>
        <v>369.34</v>
      </c>
      <c r="Z14" s="286">
        <v>7</v>
      </c>
      <c r="AA14" s="40"/>
      <c r="AB14" s="40"/>
      <c r="AC14" s="40"/>
    </row>
    <row r="15" spans="1:29" s="35" customFormat="1" ht="18" customHeight="1">
      <c r="A15" s="85">
        <f>blad1!B96</f>
        <v>710318</v>
      </c>
      <c r="B15" s="85">
        <f>blad1!E96</f>
        <v>98.75</v>
      </c>
      <c r="C15" s="86">
        <v>100</v>
      </c>
      <c r="D15" s="87" t="str">
        <f>blad1!C96</f>
        <v>Rickard Fredriksson</v>
      </c>
      <c r="E15" s="90" t="str">
        <f>blad1!D96</f>
        <v>Malmö AK</v>
      </c>
      <c r="F15" s="66"/>
      <c r="G15" s="66">
        <f>blad1!F96</f>
        <v>265</v>
      </c>
      <c r="H15" s="40">
        <v>275</v>
      </c>
      <c r="I15" s="40">
        <v>-285</v>
      </c>
      <c r="J15" s="38">
        <f t="shared" si="0"/>
        <v>275</v>
      </c>
      <c r="K15" s="39">
        <f t="shared" si="1"/>
        <v>275</v>
      </c>
      <c r="L15" s="66">
        <f>blad1!G96</f>
        <v>175</v>
      </c>
      <c r="M15" s="40">
        <v>185</v>
      </c>
      <c r="N15" s="40">
        <v>-190</v>
      </c>
      <c r="O15" s="39">
        <f t="shared" si="2"/>
        <v>185</v>
      </c>
      <c r="P15" s="39">
        <f t="shared" si="3"/>
        <v>185</v>
      </c>
      <c r="Q15" s="39">
        <f t="shared" si="4"/>
        <v>460</v>
      </c>
      <c r="R15" s="66">
        <f>blad1!H96</f>
        <v>260</v>
      </c>
      <c r="S15" s="40">
        <v>275</v>
      </c>
      <c r="T15" s="40">
        <v>-282.5</v>
      </c>
      <c r="U15" s="39">
        <f t="shared" si="5"/>
        <v>275</v>
      </c>
      <c r="V15" s="39">
        <f t="shared" si="6"/>
        <v>275</v>
      </c>
      <c r="W15" s="39">
        <f t="shared" si="7"/>
        <v>735</v>
      </c>
      <c r="X15" s="41">
        <f t="shared" si="8"/>
        <v>0.6118</v>
      </c>
      <c r="Y15" s="38">
        <f t="shared" si="9"/>
        <v>449.673</v>
      </c>
      <c r="Z15" s="286">
        <v>3</v>
      </c>
      <c r="AA15" s="40"/>
      <c r="AB15" s="40"/>
      <c r="AC15" s="40"/>
    </row>
    <row r="16" spans="1:29" s="35" customFormat="1" ht="18" customHeight="1">
      <c r="A16" s="85">
        <f>blad1!B97</f>
        <v>520808</v>
      </c>
      <c r="B16" s="85">
        <f>blad1!E97</f>
        <v>96.45</v>
      </c>
      <c r="C16" s="86">
        <v>100</v>
      </c>
      <c r="D16" s="87" t="str">
        <f>blad1!C97</f>
        <v>Bo Larsson</v>
      </c>
      <c r="E16" s="90" t="str">
        <f>blad1!D97</f>
        <v>Malmö AK</v>
      </c>
      <c r="F16" s="67"/>
      <c r="G16" s="66">
        <f>blad1!F97</f>
        <v>190</v>
      </c>
      <c r="H16" s="40">
        <v>215</v>
      </c>
      <c r="I16" s="40">
        <v>225</v>
      </c>
      <c r="J16" s="38">
        <f t="shared" si="0"/>
        <v>225</v>
      </c>
      <c r="K16" s="39">
        <f t="shared" si="1"/>
        <v>225</v>
      </c>
      <c r="L16" s="66">
        <v>-160</v>
      </c>
      <c r="M16" s="40">
        <v>-160</v>
      </c>
      <c r="N16" s="40">
        <v>-160</v>
      </c>
      <c r="O16" s="39">
        <f t="shared" si="2"/>
        <v>-160</v>
      </c>
      <c r="P16" s="39">
        <f t="shared" si="3"/>
        <v>0</v>
      </c>
      <c r="Q16" s="39">
        <f t="shared" si="4"/>
        <v>225</v>
      </c>
      <c r="R16" s="66">
        <f>blad1!H97</f>
        <v>230</v>
      </c>
      <c r="S16" s="40">
        <v>250</v>
      </c>
      <c r="T16" s="40">
        <v>260</v>
      </c>
      <c r="U16" s="39">
        <f t="shared" si="5"/>
        <v>260</v>
      </c>
      <c r="V16" s="39">
        <f t="shared" si="6"/>
        <v>260</v>
      </c>
      <c r="W16" s="39">
        <f t="shared" si="7"/>
        <v>485</v>
      </c>
      <c r="X16" s="41">
        <f t="shared" si="8"/>
        <v>0.618</v>
      </c>
      <c r="Y16" s="38">
        <f t="shared" si="9"/>
        <v>299.73</v>
      </c>
      <c r="Z16" s="286">
        <v>8</v>
      </c>
      <c r="AA16" s="40"/>
      <c r="AB16" s="40"/>
      <c r="AC16" s="40"/>
    </row>
    <row r="17" spans="1:29" s="35" customFormat="1" ht="18" customHeight="1">
      <c r="A17" s="85">
        <f>blad1!B98</f>
        <v>620320</v>
      </c>
      <c r="B17" s="85">
        <f>blad1!E98</f>
        <v>99.6</v>
      </c>
      <c r="C17" s="86">
        <v>100</v>
      </c>
      <c r="D17" s="87" t="str">
        <f>blad1!C98</f>
        <v>Anders Andersson</v>
      </c>
      <c r="E17" s="90" t="str">
        <f>blad1!D98</f>
        <v>Svalöv AC</v>
      </c>
      <c r="F17" s="66"/>
      <c r="G17" s="66">
        <v>-225</v>
      </c>
      <c r="H17" s="40">
        <v>225</v>
      </c>
      <c r="I17" s="40">
        <v>-235</v>
      </c>
      <c r="J17" s="38">
        <f t="shared" si="0"/>
        <v>225</v>
      </c>
      <c r="K17" s="39">
        <f t="shared" si="1"/>
        <v>225</v>
      </c>
      <c r="L17" s="66">
        <f>blad1!G98</f>
        <v>180</v>
      </c>
      <c r="M17" s="40">
        <v>190</v>
      </c>
      <c r="N17" s="40">
        <v>195</v>
      </c>
      <c r="O17" s="39">
        <f t="shared" si="2"/>
        <v>195</v>
      </c>
      <c r="P17" s="39">
        <f t="shared" si="3"/>
        <v>195</v>
      </c>
      <c r="Q17" s="39">
        <f t="shared" si="4"/>
        <v>420</v>
      </c>
      <c r="R17" s="66">
        <v>200</v>
      </c>
      <c r="S17" s="40">
        <v>-230</v>
      </c>
      <c r="T17" s="40" t="s">
        <v>181</v>
      </c>
      <c r="U17" s="39">
        <f t="shared" si="5"/>
        <v>200</v>
      </c>
      <c r="V17" s="39">
        <f t="shared" si="6"/>
        <v>200</v>
      </c>
      <c r="W17" s="39">
        <f t="shared" si="7"/>
        <v>620</v>
      </c>
      <c r="X17" s="41">
        <f t="shared" si="8"/>
        <v>0.6096</v>
      </c>
      <c r="Y17" s="38">
        <f t="shared" si="9"/>
        <v>377.952</v>
      </c>
      <c r="Z17" s="286">
        <v>6</v>
      </c>
      <c r="AA17" s="40"/>
      <c r="AB17" s="40"/>
      <c r="AC17" s="40"/>
    </row>
    <row r="18" spans="1:29" s="35" customFormat="1" ht="18" customHeight="1">
      <c r="A18" s="85">
        <f>blad1!B99</f>
        <v>651110</v>
      </c>
      <c r="B18" s="85">
        <f>blad1!E99</f>
        <v>97.1</v>
      </c>
      <c r="C18" s="86">
        <v>100</v>
      </c>
      <c r="D18" s="87" t="str">
        <f>blad1!C99</f>
        <v>Jörgen Almqvist</v>
      </c>
      <c r="E18" s="90" t="str">
        <f>blad1!D99</f>
        <v>TK Trossö</v>
      </c>
      <c r="F18" s="66"/>
      <c r="G18" s="66">
        <f>blad1!F99</f>
        <v>250</v>
      </c>
      <c r="H18" s="40">
        <v>262.5</v>
      </c>
      <c r="I18" s="40">
        <v>270</v>
      </c>
      <c r="J18" s="38">
        <f t="shared" si="0"/>
        <v>270</v>
      </c>
      <c r="K18" s="39">
        <f t="shared" si="1"/>
        <v>270</v>
      </c>
      <c r="L18" s="66">
        <f>blad1!G99</f>
        <v>160</v>
      </c>
      <c r="M18" s="40">
        <v>167.5</v>
      </c>
      <c r="N18" s="40">
        <v>172.5</v>
      </c>
      <c r="O18" s="39">
        <f t="shared" si="2"/>
        <v>172.5</v>
      </c>
      <c r="P18" s="39">
        <f t="shared" si="3"/>
        <v>172.5</v>
      </c>
      <c r="Q18" s="39">
        <f t="shared" si="4"/>
        <v>442.5</v>
      </c>
      <c r="R18" s="66">
        <f>blad1!H99</f>
        <v>280</v>
      </c>
      <c r="S18" s="40">
        <v>300</v>
      </c>
      <c r="T18" s="40">
        <v>-307.5</v>
      </c>
      <c r="U18" s="39">
        <f t="shared" si="5"/>
        <v>300</v>
      </c>
      <c r="V18" s="39">
        <f t="shared" si="6"/>
        <v>300</v>
      </c>
      <c r="W18" s="39">
        <f t="shared" si="7"/>
        <v>742.5</v>
      </c>
      <c r="X18" s="41">
        <f t="shared" si="8"/>
        <v>0.6161</v>
      </c>
      <c r="Y18" s="38">
        <f t="shared" si="9"/>
        <v>457.45425</v>
      </c>
      <c r="Z18" s="286">
        <v>1</v>
      </c>
      <c r="AA18" s="40"/>
      <c r="AB18" s="40"/>
      <c r="AC18" s="40"/>
    </row>
    <row r="19" spans="1:29" s="35" customFormat="1" ht="18" customHeight="1">
      <c r="A19" s="85">
        <f>blad1!B100</f>
        <v>640618</v>
      </c>
      <c r="B19" s="85">
        <f>blad1!E100</f>
        <v>99.95</v>
      </c>
      <c r="C19" s="86">
        <v>100</v>
      </c>
      <c r="D19" s="87" t="str">
        <f>blad1!C100</f>
        <v>Jimmy Olsson</v>
      </c>
      <c r="E19" s="90" t="str">
        <f>blad1!D100</f>
        <v>Ramdala IF</v>
      </c>
      <c r="F19" s="66"/>
      <c r="G19" s="66">
        <f>blad1!F100</f>
        <v>270</v>
      </c>
      <c r="H19" s="40">
        <v>285</v>
      </c>
      <c r="I19" s="40">
        <v>290</v>
      </c>
      <c r="J19" s="38">
        <f t="shared" si="0"/>
        <v>290</v>
      </c>
      <c r="K19" s="39">
        <f t="shared" si="1"/>
        <v>290</v>
      </c>
      <c r="L19" s="66">
        <f>blad1!G100</f>
        <v>155</v>
      </c>
      <c r="M19" s="40">
        <v>165</v>
      </c>
      <c r="N19" s="40">
        <v>170</v>
      </c>
      <c r="O19" s="39">
        <f t="shared" si="2"/>
        <v>170</v>
      </c>
      <c r="P19" s="39">
        <f t="shared" si="3"/>
        <v>170</v>
      </c>
      <c r="Q19" s="39">
        <f t="shared" si="4"/>
        <v>460</v>
      </c>
      <c r="R19" s="66">
        <v>-240</v>
      </c>
      <c r="S19" s="40">
        <v>250</v>
      </c>
      <c r="T19" s="40">
        <v>282.5</v>
      </c>
      <c r="U19" s="39">
        <f t="shared" si="5"/>
        <v>282.5</v>
      </c>
      <c r="V19" s="39">
        <f t="shared" si="6"/>
        <v>282.5</v>
      </c>
      <c r="W19" s="39">
        <f t="shared" si="7"/>
        <v>742.5</v>
      </c>
      <c r="X19" s="41">
        <f t="shared" si="8"/>
        <v>0.6088</v>
      </c>
      <c r="Y19" s="38">
        <f t="shared" si="9"/>
        <v>452.034</v>
      </c>
      <c r="Z19" s="286">
        <v>2</v>
      </c>
      <c r="AA19" s="40"/>
      <c r="AB19" s="40"/>
      <c r="AC19" s="40"/>
    </row>
    <row r="20" spans="1:29" s="35" customFormat="1" ht="18" customHeight="1">
      <c r="A20" s="85">
        <f>blad1!B101</f>
        <v>881127</v>
      </c>
      <c r="B20" s="85">
        <f>blad1!E101</f>
        <v>95.55</v>
      </c>
      <c r="C20" s="86">
        <v>100</v>
      </c>
      <c r="D20" s="87" t="str">
        <f>blad1!C101</f>
        <v>Axel Kjellman</v>
      </c>
      <c r="E20" s="90" t="str">
        <f>blad1!D101</f>
        <v>Lunds TK</v>
      </c>
      <c r="F20" s="66"/>
      <c r="G20" s="66">
        <f>blad1!F101</f>
        <v>270</v>
      </c>
      <c r="H20" s="40">
        <v>291</v>
      </c>
      <c r="I20" s="40">
        <v>300</v>
      </c>
      <c r="J20" s="38">
        <f t="shared" si="0"/>
        <v>300</v>
      </c>
      <c r="K20" s="39">
        <f t="shared" si="1"/>
        <v>300</v>
      </c>
      <c r="L20" s="66">
        <f>blad1!G101</f>
        <v>145</v>
      </c>
      <c r="M20" s="40">
        <v>155</v>
      </c>
      <c r="N20" s="40">
        <v>160</v>
      </c>
      <c r="O20" s="39">
        <f t="shared" si="2"/>
        <v>160</v>
      </c>
      <c r="P20" s="39">
        <f t="shared" si="3"/>
        <v>160</v>
      </c>
      <c r="Q20" s="39">
        <f t="shared" si="4"/>
        <v>460</v>
      </c>
      <c r="R20" s="66">
        <f>blad1!H101</f>
        <v>250</v>
      </c>
      <c r="S20" s="40">
        <v>260</v>
      </c>
      <c r="T20" s="40">
        <v>-267.5</v>
      </c>
      <c r="U20" s="39">
        <f t="shared" si="5"/>
        <v>260</v>
      </c>
      <c r="V20" s="39">
        <f t="shared" si="6"/>
        <v>260</v>
      </c>
      <c r="W20" s="39">
        <f t="shared" si="7"/>
        <v>720</v>
      </c>
      <c r="X20" s="41">
        <f t="shared" si="8"/>
        <v>0.6206</v>
      </c>
      <c r="Y20" s="38">
        <f t="shared" si="9"/>
        <v>446.83200000000005</v>
      </c>
      <c r="Z20" s="286">
        <v>4</v>
      </c>
      <c r="AA20" s="40"/>
      <c r="AB20" s="40"/>
      <c r="AC20" s="40"/>
    </row>
    <row r="21" spans="1:29" s="35" customFormat="1" ht="18" customHeight="1">
      <c r="A21" s="85">
        <v>550210</v>
      </c>
      <c r="B21" s="85">
        <f>blad1!E102</f>
        <v>99.65</v>
      </c>
      <c r="C21" s="86">
        <v>100</v>
      </c>
      <c r="D21" s="87" t="str">
        <f>blad1!C102</f>
        <v>Kjell Fransson</v>
      </c>
      <c r="E21" s="90" t="str">
        <f>blad1!D102</f>
        <v>Lunds TK</v>
      </c>
      <c r="F21" s="67"/>
      <c r="G21" s="66">
        <f>blad1!F102</f>
        <v>220</v>
      </c>
      <c r="H21" s="40">
        <v>240</v>
      </c>
      <c r="I21" s="40">
        <v>250</v>
      </c>
      <c r="J21" s="38">
        <f t="shared" si="0"/>
        <v>250</v>
      </c>
      <c r="K21" s="39">
        <f t="shared" si="1"/>
        <v>250</v>
      </c>
      <c r="L21" s="66">
        <f>blad1!G102</f>
        <v>155</v>
      </c>
      <c r="M21" s="40">
        <v>-162.5</v>
      </c>
      <c r="N21" s="40">
        <v>162.5</v>
      </c>
      <c r="O21" s="39">
        <f t="shared" si="2"/>
        <v>162.5</v>
      </c>
      <c r="P21" s="39">
        <f t="shared" si="3"/>
        <v>162.5</v>
      </c>
      <c r="Q21" s="39">
        <f t="shared" si="4"/>
        <v>412.5</v>
      </c>
      <c r="R21" s="66">
        <f>blad1!H102</f>
        <v>220</v>
      </c>
      <c r="S21" s="40">
        <v>237.5</v>
      </c>
      <c r="T21" s="40" t="s">
        <v>181</v>
      </c>
      <c r="U21" s="39">
        <f t="shared" si="5"/>
        <v>237.5</v>
      </c>
      <c r="V21" s="39">
        <f t="shared" si="6"/>
        <v>237.5</v>
      </c>
      <c r="W21" s="39">
        <f t="shared" si="7"/>
        <v>650</v>
      </c>
      <c r="X21" s="41">
        <f t="shared" si="8"/>
        <v>0.6096</v>
      </c>
      <c r="Y21" s="38">
        <f t="shared" si="9"/>
        <v>396.24</v>
      </c>
      <c r="Z21" s="286">
        <v>5</v>
      </c>
      <c r="AA21" s="40"/>
      <c r="AB21" s="40"/>
      <c r="AC21" s="40"/>
    </row>
    <row r="22" spans="1:29" s="35" customFormat="1" ht="18" customHeight="1">
      <c r="A22" s="85">
        <f>blad1!B103</f>
        <v>0</v>
      </c>
      <c r="B22" s="79">
        <f>blad1!E66</f>
        <v>0</v>
      </c>
      <c r="C22" s="83"/>
      <c r="D22" s="87">
        <f>blad1!C103</f>
        <v>0</v>
      </c>
      <c r="E22" s="90">
        <f>blad1!D103</f>
        <v>0</v>
      </c>
      <c r="F22" s="66"/>
      <c r="G22" s="66">
        <f>blad1!F103</f>
        <v>0</v>
      </c>
      <c r="H22" s="40"/>
      <c r="I22" s="40"/>
      <c r="J22" s="38">
        <f t="shared" si="0"/>
        <v>0</v>
      </c>
      <c r="K22" s="39">
        <f t="shared" si="1"/>
        <v>0</v>
      </c>
      <c r="L22" s="66">
        <f>blad1!G103</f>
        <v>0</v>
      </c>
      <c r="M22" s="40"/>
      <c r="N22" s="40"/>
      <c r="O22" s="39">
        <f t="shared" si="2"/>
        <v>0</v>
      </c>
      <c r="P22" s="39">
        <f t="shared" si="3"/>
        <v>0</v>
      </c>
      <c r="Q22" s="39">
        <f t="shared" si="4"/>
        <v>0</v>
      </c>
      <c r="R22" s="66">
        <f>blad1!H103</f>
        <v>0</v>
      </c>
      <c r="S22" s="40"/>
      <c r="T22" s="40"/>
      <c r="U22" s="39">
        <f t="shared" si="5"/>
        <v>0</v>
      </c>
      <c r="V22" s="39">
        <f t="shared" si="6"/>
        <v>0</v>
      </c>
      <c r="W22" s="39">
        <f t="shared" si="7"/>
        <v>0</v>
      </c>
      <c r="X22" s="41">
        <f t="shared" si="8"/>
        <v>0</v>
      </c>
      <c r="Y22" s="38">
        <f t="shared" si="9"/>
        <v>0</v>
      </c>
      <c r="Z22" s="286"/>
      <c r="AA22" s="40"/>
      <c r="AB22" s="40"/>
      <c r="AC22" s="40"/>
    </row>
    <row r="23" spans="1:29" s="35" customFormat="1" ht="18" customHeight="1">
      <c r="A23" s="85">
        <f>blad1!B104</f>
        <v>0</v>
      </c>
      <c r="B23" s="79">
        <f>blad1!E67</f>
        <v>0</v>
      </c>
      <c r="C23" s="89"/>
      <c r="D23" s="87">
        <f>blad1!C104</f>
        <v>0</v>
      </c>
      <c r="E23" s="90">
        <f>blad1!D104</f>
        <v>0</v>
      </c>
      <c r="F23" s="67"/>
      <c r="G23" s="66">
        <f>blad1!F104</f>
        <v>0</v>
      </c>
      <c r="H23" s="40"/>
      <c r="I23" s="40"/>
      <c r="J23" s="38">
        <f t="shared" si="0"/>
        <v>0</v>
      </c>
      <c r="K23" s="39">
        <f t="shared" si="1"/>
        <v>0</v>
      </c>
      <c r="L23" s="66">
        <f>blad1!G104</f>
        <v>0</v>
      </c>
      <c r="M23" s="40"/>
      <c r="N23" s="40"/>
      <c r="O23" s="39">
        <f t="shared" si="2"/>
        <v>0</v>
      </c>
      <c r="P23" s="39">
        <f t="shared" si="3"/>
        <v>0</v>
      </c>
      <c r="Q23" s="39">
        <f t="shared" si="4"/>
        <v>0</v>
      </c>
      <c r="R23" s="66">
        <f>blad1!H104</f>
        <v>0</v>
      </c>
      <c r="S23" s="40"/>
      <c r="T23" s="40"/>
      <c r="U23" s="39">
        <f t="shared" si="5"/>
        <v>0</v>
      </c>
      <c r="V23" s="39">
        <f t="shared" si="6"/>
        <v>0</v>
      </c>
      <c r="W23" s="39">
        <f t="shared" si="7"/>
        <v>0</v>
      </c>
      <c r="X23" s="41">
        <f t="shared" si="8"/>
        <v>0</v>
      </c>
      <c r="Y23" s="38">
        <f t="shared" si="9"/>
        <v>0</v>
      </c>
      <c r="Z23" s="286"/>
      <c r="AA23" s="40"/>
      <c r="AB23" s="40"/>
      <c r="AC23" s="40"/>
    </row>
    <row r="24" spans="1:29" s="35" customFormat="1" ht="18" customHeight="1">
      <c r="A24" s="85">
        <f>blad1!B105</f>
        <v>0</v>
      </c>
      <c r="B24" s="79">
        <f>blad1!E68</f>
        <v>0</v>
      </c>
      <c r="C24" s="89"/>
      <c r="D24" s="87">
        <f>blad1!C105</f>
        <v>0</v>
      </c>
      <c r="E24" s="90">
        <f>blad1!D105</f>
        <v>0</v>
      </c>
      <c r="F24" s="66"/>
      <c r="G24" s="66">
        <f>blad1!F105</f>
        <v>0</v>
      </c>
      <c r="H24" s="40"/>
      <c r="I24" s="40"/>
      <c r="J24" s="38">
        <f t="shared" si="0"/>
        <v>0</v>
      </c>
      <c r="K24" s="39">
        <f t="shared" si="1"/>
        <v>0</v>
      </c>
      <c r="L24" s="66">
        <f>blad1!G105</f>
        <v>0</v>
      </c>
      <c r="M24" s="40"/>
      <c r="N24" s="40"/>
      <c r="O24" s="39">
        <f t="shared" si="2"/>
        <v>0</v>
      </c>
      <c r="P24" s="39">
        <f t="shared" si="3"/>
        <v>0</v>
      </c>
      <c r="Q24" s="39">
        <f t="shared" si="4"/>
        <v>0</v>
      </c>
      <c r="R24" s="66">
        <f>blad1!H105</f>
        <v>0</v>
      </c>
      <c r="S24" s="40"/>
      <c r="T24" s="40"/>
      <c r="U24" s="39">
        <f t="shared" si="5"/>
        <v>0</v>
      </c>
      <c r="V24" s="39">
        <f t="shared" si="6"/>
        <v>0</v>
      </c>
      <c r="W24" s="39">
        <f t="shared" si="7"/>
        <v>0</v>
      </c>
      <c r="X24" s="41">
        <f t="shared" si="8"/>
        <v>0</v>
      </c>
      <c r="Y24" s="38">
        <f t="shared" si="9"/>
        <v>0</v>
      </c>
      <c r="Z24" s="286"/>
      <c r="AA24" s="40"/>
      <c r="AB24" s="40"/>
      <c r="AC24" s="40"/>
    </row>
    <row r="25" spans="1:29" s="35" customFormat="1" ht="18" customHeight="1">
      <c r="A25" s="85">
        <f>blad1!B106</f>
        <v>0</v>
      </c>
      <c r="B25" s="79">
        <f>blad1!E69</f>
        <v>0</v>
      </c>
      <c r="C25" s="42"/>
      <c r="D25" s="87">
        <f>blad1!C106</f>
        <v>0</v>
      </c>
      <c r="E25" s="90">
        <f>blad1!D106</f>
        <v>0</v>
      </c>
      <c r="F25" s="66"/>
      <c r="G25" s="66">
        <f>blad1!F106</f>
        <v>0</v>
      </c>
      <c r="H25" s="40"/>
      <c r="I25" s="40"/>
      <c r="J25" s="38">
        <f t="shared" si="0"/>
        <v>0</v>
      </c>
      <c r="K25" s="39">
        <f t="shared" si="1"/>
        <v>0</v>
      </c>
      <c r="L25" s="66">
        <f>blad1!G106</f>
        <v>0</v>
      </c>
      <c r="M25" s="40"/>
      <c r="N25" s="40"/>
      <c r="O25" s="39">
        <f t="shared" si="2"/>
        <v>0</v>
      </c>
      <c r="P25" s="39">
        <f t="shared" si="3"/>
        <v>0</v>
      </c>
      <c r="Q25" s="39">
        <f t="shared" si="4"/>
        <v>0</v>
      </c>
      <c r="R25" s="66">
        <f>blad1!H106</f>
        <v>0</v>
      </c>
      <c r="S25" s="40"/>
      <c r="T25" s="40"/>
      <c r="U25" s="39">
        <f t="shared" si="5"/>
        <v>0</v>
      </c>
      <c r="V25" s="39">
        <f t="shared" si="6"/>
        <v>0</v>
      </c>
      <c r="W25" s="39">
        <f t="shared" si="7"/>
        <v>0</v>
      </c>
      <c r="X25" s="41">
        <f t="shared" si="8"/>
        <v>0</v>
      </c>
      <c r="Y25" s="38">
        <f t="shared" si="9"/>
        <v>0</v>
      </c>
      <c r="Z25" s="286"/>
      <c r="AA25" s="40"/>
      <c r="AB25" s="40"/>
      <c r="AC25" s="40"/>
    </row>
    <row r="26" spans="1:32" ht="18" customHeight="1">
      <c r="A26" s="85">
        <f>blad1!B107</f>
        <v>0</v>
      </c>
      <c r="B26" s="79">
        <f>blad1!E70</f>
        <v>0</v>
      </c>
      <c r="C26" s="92"/>
      <c r="D26" s="87">
        <f>blad1!C107</f>
        <v>0</v>
      </c>
      <c r="E26" s="90">
        <f>blad1!D107</f>
        <v>0</v>
      </c>
      <c r="F26" s="78"/>
      <c r="G26" s="66">
        <f>blad1!F107</f>
        <v>0</v>
      </c>
      <c r="H26" s="92"/>
      <c r="I26" s="92"/>
      <c r="J26" s="38">
        <f t="shared" si="0"/>
        <v>0</v>
      </c>
      <c r="K26" s="39">
        <f t="shared" si="1"/>
        <v>0</v>
      </c>
      <c r="L26" s="66">
        <f>blad1!G107</f>
        <v>0</v>
      </c>
      <c r="M26" s="92"/>
      <c r="N26" s="92"/>
      <c r="O26" s="39">
        <f t="shared" si="2"/>
        <v>0</v>
      </c>
      <c r="P26" s="39">
        <f t="shared" si="3"/>
        <v>0</v>
      </c>
      <c r="Q26" s="39">
        <f t="shared" si="4"/>
        <v>0</v>
      </c>
      <c r="R26" s="66">
        <f>blad1!H107</f>
        <v>0</v>
      </c>
      <c r="S26" s="92"/>
      <c r="T26" s="92"/>
      <c r="U26" s="39">
        <f t="shared" si="5"/>
        <v>0</v>
      </c>
      <c r="V26" s="39">
        <f t="shared" si="6"/>
        <v>0</v>
      </c>
      <c r="W26" s="39">
        <f t="shared" si="7"/>
        <v>0</v>
      </c>
      <c r="X26" s="41">
        <f t="shared" si="8"/>
        <v>0</v>
      </c>
      <c r="Y26" s="38">
        <f t="shared" si="9"/>
        <v>0</v>
      </c>
      <c r="Z26" s="287"/>
      <c r="AA26" s="92"/>
      <c r="AB26" s="92"/>
      <c r="AC26" s="92"/>
      <c r="AD26" s="35"/>
      <c r="AE26" s="35"/>
      <c r="AF26" s="35"/>
    </row>
    <row r="27" spans="1:29" s="6" customFormat="1" ht="18" customHeight="1">
      <c r="A27" s="85">
        <f>blad1!B108</f>
        <v>0</v>
      </c>
      <c r="B27" s="79">
        <f>blad1!E71</f>
        <v>0</v>
      </c>
      <c r="C27" s="93"/>
      <c r="D27" s="87">
        <f>blad1!C108</f>
        <v>0</v>
      </c>
      <c r="E27" s="90">
        <f>blad1!D108</f>
        <v>0</v>
      </c>
      <c r="F27" s="94"/>
      <c r="G27" s="66">
        <f>blad1!F108</f>
        <v>0</v>
      </c>
      <c r="H27" s="93"/>
      <c r="I27" s="93"/>
      <c r="J27" s="38">
        <f t="shared" si="0"/>
        <v>0</v>
      </c>
      <c r="K27" s="39">
        <f t="shared" si="1"/>
        <v>0</v>
      </c>
      <c r="L27" s="66">
        <f>blad1!G108</f>
        <v>0</v>
      </c>
      <c r="M27" s="93"/>
      <c r="N27" s="93"/>
      <c r="O27" s="39">
        <f t="shared" si="2"/>
        <v>0</v>
      </c>
      <c r="P27" s="39">
        <f t="shared" si="3"/>
        <v>0</v>
      </c>
      <c r="Q27" s="39">
        <f t="shared" si="4"/>
        <v>0</v>
      </c>
      <c r="R27" s="66">
        <f>blad1!H108</f>
        <v>0</v>
      </c>
      <c r="S27" s="93"/>
      <c r="T27" s="93"/>
      <c r="U27" s="39">
        <f t="shared" si="5"/>
        <v>0</v>
      </c>
      <c r="V27" s="39">
        <f t="shared" si="6"/>
        <v>0</v>
      </c>
      <c r="W27" s="39">
        <f t="shared" si="7"/>
        <v>0</v>
      </c>
      <c r="X27" s="41">
        <f t="shared" si="8"/>
        <v>0</v>
      </c>
      <c r="Y27" s="38">
        <f t="shared" si="9"/>
        <v>0</v>
      </c>
      <c r="Z27" s="288"/>
      <c r="AA27" s="93"/>
      <c r="AB27" s="93"/>
      <c r="AC27" s="93"/>
    </row>
    <row r="28" spans="1:29" s="6" customFormat="1" ht="18" customHeight="1">
      <c r="A28" s="60"/>
      <c r="B28" s="80"/>
      <c r="C28" s="60"/>
      <c r="D28" s="60"/>
      <c r="E28" s="60"/>
      <c r="F28" s="60"/>
      <c r="G28" s="62"/>
      <c r="H28" s="60"/>
      <c r="I28" s="60"/>
      <c r="J28" s="63"/>
      <c r="K28" s="64"/>
      <c r="L28" s="62"/>
      <c r="M28" s="60"/>
      <c r="N28" s="60"/>
      <c r="O28" s="64"/>
      <c r="P28" s="64"/>
      <c r="Q28" s="64"/>
      <c r="R28" s="62"/>
      <c r="S28" s="60"/>
      <c r="T28" s="60"/>
      <c r="U28" s="64"/>
      <c r="V28" s="64"/>
      <c r="W28" s="64"/>
      <c r="X28" s="65"/>
      <c r="Y28" s="63"/>
      <c r="Z28" s="281"/>
      <c r="AA28" s="60"/>
      <c r="AB28" s="60"/>
      <c r="AC28" s="60"/>
    </row>
    <row r="29" spans="1:29" s="6" customFormat="1" ht="18" customHeight="1">
      <c r="A29" s="95" t="s">
        <v>38</v>
      </c>
      <c r="B29" s="96"/>
      <c r="C29" s="60"/>
      <c r="D29" s="62"/>
      <c r="E29" s="60"/>
      <c r="F29" s="60"/>
      <c r="G29" s="63"/>
      <c r="H29" s="64"/>
      <c r="I29" s="62"/>
      <c r="J29" s="60"/>
      <c r="K29" s="60"/>
      <c r="L29" s="64"/>
      <c r="M29" s="64"/>
      <c r="N29" s="64"/>
      <c r="O29" s="62"/>
      <c r="P29" s="60"/>
      <c r="Q29" s="60"/>
      <c r="R29" s="64"/>
      <c r="S29" s="179" t="s">
        <v>84</v>
      </c>
      <c r="T29" s="64"/>
      <c r="U29" s="65"/>
      <c r="V29" s="63"/>
      <c r="W29" s="64"/>
      <c r="X29" s="65"/>
      <c r="Y29" s="63"/>
      <c r="Z29" s="281"/>
      <c r="AA29" s="60"/>
      <c r="AB29" s="60"/>
      <c r="AC29" s="60"/>
    </row>
    <row r="30" spans="1:29" s="6" customFormat="1" ht="18" customHeight="1">
      <c r="A30" s="60"/>
      <c r="B30" s="80"/>
      <c r="C30" s="60"/>
      <c r="D30" s="60"/>
      <c r="E30" s="60"/>
      <c r="F30" s="60"/>
      <c r="G30" s="62"/>
      <c r="H30" s="60"/>
      <c r="I30" s="60"/>
      <c r="J30" s="63"/>
      <c r="K30" s="64"/>
      <c r="L30" s="62"/>
      <c r="M30" s="60"/>
      <c r="N30" s="60"/>
      <c r="O30" s="64"/>
      <c r="P30" s="64"/>
      <c r="Q30" s="64"/>
      <c r="R30" s="62"/>
      <c r="S30" s="60"/>
      <c r="T30" s="60"/>
      <c r="U30" s="64"/>
      <c r="V30" s="64"/>
      <c r="W30" s="64"/>
      <c r="X30" s="65"/>
      <c r="Y30" s="63"/>
      <c r="Z30" s="281"/>
      <c r="AA30" s="60"/>
      <c r="AB30" s="60"/>
      <c r="AC30" s="60"/>
    </row>
    <row r="31" spans="1:27" s="6" customFormat="1" ht="15" customHeight="1">
      <c r="A31" s="6" t="s">
        <v>17</v>
      </c>
      <c r="E31" s="6" t="s">
        <v>18</v>
      </c>
      <c r="H31"/>
      <c r="I31" s="6" t="s">
        <v>18</v>
      </c>
      <c r="J31" s="24"/>
      <c r="N31" s="27" t="s">
        <v>19</v>
      </c>
      <c r="S31" s="6" t="s">
        <v>20</v>
      </c>
      <c r="X31"/>
      <c r="Y31" s="27" t="s">
        <v>21</v>
      </c>
      <c r="Z31" s="283"/>
      <c r="AA31" s="26"/>
    </row>
    <row r="32" spans="8:27" s="6" customFormat="1" ht="15" customHeight="1">
      <c r="H32" s="36"/>
      <c r="J32" s="24"/>
      <c r="N32" s="24"/>
      <c r="X32"/>
      <c r="Y32" s="24"/>
      <c r="Z32" s="283"/>
      <c r="AA32" s="26"/>
    </row>
    <row r="33" spans="1:29" s="6" customFormat="1" ht="30.75" customHeight="1">
      <c r="A33" s="43"/>
      <c r="B33" s="43"/>
      <c r="C33" s="43"/>
      <c r="D33" s="43"/>
      <c r="E33" s="43"/>
      <c r="F33" s="43"/>
      <c r="G33" s="43"/>
      <c r="H33" s="44"/>
      <c r="I33" s="43"/>
      <c r="J33" s="29"/>
      <c r="K33" s="28"/>
      <c r="L33" s="28"/>
      <c r="M33" s="28"/>
      <c r="N33" s="45"/>
      <c r="O33" s="28"/>
      <c r="P33" s="28"/>
      <c r="Q33" s="28"/>
      <c r="R33" s="28"/>
      <c r="S33" s="28"/>
      <c r="T33" s="28"/>
      <c r="U33" s="28"/>
      <c r="V33" s="28"/>
      <c r="W33" s="28"/>
      <c r="X33" s="11"/>
      <c r="Y33" s="29"/>
      <c r="Z33" s="282"/>
      <c r="AA33" s="31"/>
      <c r="AB33" s="28"/>
      <c r="AC33" s="28"/>
    </row>
    <row r="34" spans="8:27" s="6" customFormat="1" ht="15" customHeight="1">
      <c r="H34"/>
      <c r="J34" s="24"/>
      <c r="N34" s="24"/>
      <c r="X34"/>
      <c r="Y34" s="24"/>
      <c r="Z34" s="283"/>
      <c r="AA34" s="26"/>
    </row>
    <row r="35" spans="1:27" s="6" customFormat="1" ht="15" customHeight="1">
      <c r="A35" s="6" t="s">
        <v>22</v>
      </c>
      <c r="E35" s="6" t="s">
        <v>22</v>
      </c>
      <c r="H35"/>
      <c r="I35" s="6" t="s">
        <v>22</v>
      </c>
      <c r="J35" s="24"/>
      <c r="N35" s="6" t="s">
        <v>22</v>
      </c>
      <c r="S35" s="6" t="s">
        <v>22</v>
      </c>
      <c r="X35"/>
      <c r="Y35" s="6" t="s">
        <v>22</v>
      </c>
      <c r="Z35" s="283"/>
      <c r="AA35" s="26"/>
    </row>
    <row r="36" spans="9:27" s="6" customFormat="1" ht="15" customHeight="1">
      <c r="I36"/>
      <c r="J36"/>
      <c r="K36"/>
      <c r="M36" s="24"/>
      <c r="Q36"/>
      <c r="R36"/>
      <c r="S36" s="24"/>
      <c r="X36"/>
      <c r="Y36" s="24"/>
      <c r="Z36" s="283"/>
      <c r="AA36" s="26"/>
    </row>
    <row r="37" spans="1:29" ht="15" customHeight="1">
      <c r="A37" s="47"/>
      <c r="B37" s="47"/>
      <c r="C37" s="17"/>
      <c r="D37" s="17"/>
      <c r="E37" s="11"/>
      <c r="F37" s="47"/>
      <c r="G37" s="17"/>
      <c r="H37" s="17"/>
      <c r="I37" s="11"/>
      <c r="J37" s="11"/>
      <c r="K37" s="11"/>
      <c r="L37" s="47"/>
      <c r="M37" s="32"/>
      <c r="N37" s="17"/>
      <c r="O37" s="17"/>
      <c r="P37" s="17"/>
      <c r="Q37" s="11"/>
      <c r="R37" s="11"/>
      <c r="S37" s="46"/>
      <c r="T37" s="17"/>
      <c r="U37" s="17"/>
      <c r="V37" s="17"/>
      <c r="W37" s="17"/>
      <c r="X37" s="11"/>
      <c r="Y37" s="32"/>
      <c r="Z37" s="279"/>
      <c r="AA37" s="34"/>
      <c r="AB37" s="17"/>
      <c r="AC37" s="17"/>
    </row>
  </sheetData>
  <hyperlinks>
    <hyperlink ref="S29" r:id="rId1" display="mailto:kansli@styrkelyft.se"/>
  </hyperlinks>
  <printOptions/>
  <pageMargins left="0.5905511811023623" right="0.5905511811023623" top="0.984251968503937" bottom="0.7874015748031497" header="0.5118110236220472" footer="0.5118110236220472"/>
  <pageSetup fitToHeight="1" fitToWidth="1" horizontalDpi="300" verticalDpi="300" orientation="landscape" paperSize="9" scale="6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Uppdragsutbildning</dc:creator>
  <cp:keywords/>
  <dc:description/>
  <cp:lastModifiedBy>*</cp:lastModifiedBy>
  <cp:lastPrinted>2006-10-15T08:17:14Z</cp:lastPrinted>
  <dcterms:created xsi:type="dcterms:W3CDTF">2001-03-16T17:29:22Z</dcterms:created>
  <dcterms:modified xsi:type="dcterms:W3CDTF">2006-10-18T17:50:14Z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