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9" activeTab="2"/>
  </bookViews>
  <sheets>
    <sheet name="blad1" sheetId="1" r:id="rId1"/>
    <sheet name="Startkort" sheetId="2" r:id="rId2"/>
    <sheet name="tävl_SL_1" sheetId="3" r:id="rId3"/>
    <sheet name="tävl_SL_2" sheetId="4" r:id="rId4"/>
    <sheet name="tävl_SL_3" sheetId="5" r:id="rId5"/>
    <sheet name="tävl_SL_4" sheetId="6" r:id="rId6"/>
    <sheet name="Lag_SL" sheetId="7" r:id="rId7"/>
    <sheet name="Lag_ung_1" sheetId="8" r:id="rId8"/>
    <sheet name="Lag_ung_2" sheetId="9" r:id="rId9"/>
    <sheet name="Lag_DAM" sheetId="10" r:id="rId10"/>
    <sheet name="tävl_bänk_1" sheetId="11" r:id="rId11"/>
    <sheet name="tävl_bänk_2" sheetId="12" r:id="rId12"/>
    <sheet name="tävl_bänk_3" sheetId="13" r:id="rId13"/>
    <sheet name="tävl_bänk_4" sheetId="14" r:id="rId14"/>
    <sheet name="Lag_Bänk" sheetId="15" r:id="rId15"/>
    <sheet name="Lag_Bänk_UNG_1" sheetId="16" r:id="rId16"/>
    <sheet name="Lag_Bänk_UNG_2" sheetId="17" r:id="rId17"/>
    <sheet name="Lag_Bänk_DAM" sheetId="18" r:id="rId18"/>
    <sheet name="Koefficienter" sheetId="19" r:id="rId19"/>
    <sheet name="Woman" sheetId="20" r:id="rId20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<sst xmlns="http://schemas.openxmlformats.org/spreadsheetml/2006/main" count="1508" uniqueCount="254">
  <si>
    <t>Protokoll 1</t>
  </si>
  <si>
    <t>Licens</t>
  </si>
  <si>
    <t>Namn</t>
  </si>
  <si>
    <t>Klubb</t>
  </si>
  <si>
    <t>Vikt</t>
  </si>
  <si>
    <t>Knäböj</t>
  </si>
  <si>
    <t>Bänk</t>
  </si>
  <si>
    <t>Mark</t>
  </si>
  <si>
    <t>datum</t>
  </si>
  <si>
    <t>tävling</t>
  </si>
  <si>
    <t>Allsvenska serien Omg 2</t>
  </si>
  <si>
    <t>arrangör</t>
  </si>
  <si>
    <t>Kalmar AK</t>
  </si>
  <si>
    <t>adress</t>
  </si>
  <si>
    <t>postadress</t>
  </si>
  <si>
    <t>STYRKELYFT</t>
  </si>
  <si>
    <t>BÄNKPRESS</t>
  </si>
  <si>
    <t>Ungdomar</t>
  </si>
  <si>
    <t>NR</t>
  </si>
  <si>
    <t>Koefficient</t>
  </si>
  <si>
    <t>Summa</t>
  </si>
  <si>
    <t>Poäng</t>
  </si>
  <si>
    <t>Jens Eriksson</t>
  </si>
  <si>
    <t>TK Trossö</t>
  </si>
  <si>
    <t>Andreas Andersson</t>
  </si>
  <si>
    <t>Måns Ahlm</t>
  </si>
  <si>
    <t>Olof Ed</t>
  </si>
  <si>
    <t>Henrik Leandersson</t>
  </si>
  <si>
    <t>Richard Ohlsson</t>
  </si>
  <si>
    <t>Protokoll 2</t>
  </si>
  <si>
    <t>Daniel Kullberg</t>
  </si>
  <si>
    <t>Linda Gustavsson</t>
  </si>
  <si>
    <t>Jonna Olsson</t>
  </si>
  <si>
    <t>Hanna Leandersson</t>
  </si>
  <si>
    <t>Seniorer</t>
  </si>
  <si>
    <t>Resultat</t>
  </si>
  <si>
    <t>Jörgen Almqvist</t>
  </si>
  <si>
    <t xml:space="preserve">Conny Andersson </t>
  </si>
  <si>
    <t>Mattias Nilsson</t>
  </si>
  <si>
    <t>Sven Åke Albertsson</t>
  </si>
  <si>
    <t>Henrik Svedlund</t>
  </si>
  <si>
    <t>Henrik Aringer</t>
  </si>
  <si>
    <t>Protokoll 3</t>
  </si>
  <si>
    <t>Jörgen Nilsson</t>
  </si>
  <si>
    <t>OLICENSIERADE</t>
  </si>
  <si>
    <t>531124sa</t>
  </si>
  <si>
    <t>ANDRA KLUBBAR</t>
  </si>
  <si>
    <t>590529ca</t>
  </si>
  <si>
    <t>770221mf</t>
  </si>
  <si>
    <t>651110ja</t>
  </si>
  <si>
    <t>Björn Milesson</t>
  </si>
  <si>
    <t>710330hs</t>
  </si>
  <si>
    <t>Jan Arvidsson</t>
  </si>
  <si>
    <t>810728mn</t>
  </si>
  <si>
    <t>Vidar Aldorsson</t>
  </si>
  <si>
    <t>811006lg</t>
  </si>
  <si>
    <t>Bernt Larsson</t>
  </si>
  <si>
    <t>880309jo</t>
  </si>
  <si>
    <t>Ulf Borssen</t>
  </si>
  <si>
    <t>880311jn</t>
  </si>
  <si>
    <t>Protokoll 4</t>
  </si>
  <si>
    <t>880403ha</t>
  </si>
  <si>
    <t>890707hl</t>
  </si>
  <si>
    <t>Jimmy Olsson</t>
  </si>
  <si>
    <t>Ramdala IF</t>
  </si>
  <si>
    <t>640618jo</t>
  </si>
  <si>
    <t>890920aa</t>
  </si>
  <si>
    <t>Håkan Persson</t>
  </si>
  <si>
    <t>670425hp</t>
  </si>
  <si>
    <t>900322je</t>
  </si>
  <si>
    <t>Jonas Olsson</t>
  </si>
  <si>
    <t>700121gc</t>
  </si>
  <si>
    <t>900730oe</t>
  </si>
  <si>
    <t xml:space="preserve">Jonas Andersson </t>
  </si>
  <si>
    <t>741101ja</t>
  </si>
  <si>
    <t>920320ma</t>
  </si>
  <si>
    <t>Jonas Forsmark</t>
  </si>
  <si>
    <t>750125jo</t>
  </si>
  <si>
    <t>921113ro</t>
  </si>
  <si>
    <t>Magnus Arvidsson</t>
  </si>
  <si>
    <t>790306mr</t>
  </si>
  <si>
    <t>930510hl</t>
  </si>
  <si>
    <t>Mikael Rundkvist</t>
  </si>
  <si>
    <t>800927jf</t>
  </si>
  <si>
    <t>Fredrik Boman</t>
  </si>
  <si>
    <t>801105bx</t>
  </si>
  <si>
    <t>Nicklas Karlsson</t>
  </si>
  <si>
    <t>830220ma</t>
  </si>
  <si>
    <t>Oskar Nilsson</t>
  </si>
  <si>
    <t>880524fb</t>
  </si>
  <si>
    <t>Magnus Fäste</t>
  </si>
  <si>
    <t>880729nk</t>
  </si>
  <si>
    <t>880813ph</t>
  </si>
  <si>
    <t>890524on</t>
  </si>
  <si>
    <t>Krister Salste</t>
  </si>
  <si>
    <t>Torbjörn Eriksson</t>
  </si>
  <si>
    <t>Dan Magnusson</t>
  </si>
  <si>
    <t>Anton König</t>
  </si>
  <si>
    <t>NAMN:</t>
  </si>
  <si>
    <t>Conny Andersson</t>
  </si>
  <si>
    <t>m²</t>
  </si>
  <si>
    <t>Eric Gunhamn</t>
  </si>
  <si>
    <t>Mikael Rundqvist</t>
  </si>
  <si>
    <t>KLUBB:</t>
  </si>
  <si>
    <t>BOK NR:</t>
  </si>
  <si>
    <t>Kalmar Ak</t>
  </si>
  <si>
    <t>Ramdala</t>
  </si>
  <si>
    <t>VIKT:</t>
  </si>
  <si>
    <t>89.15</t>
  </si>
  <si>
    <t>KLASS:</t>
  </si>
  <si>
    <t>KOEF:</t>
  </si>
  <si>
    <t>LYFT NR:</t>
  </si>
  <si>
    <t>RESULTAT:</t>
  </si>
  <si>
    <t>KNÄBÖJ:</t>
  </si>
  <si>
    <t>BÄNKPRESS:</t>
  </si>
  <si>
    <t>MARKLYFT:</t>
  </si>
  <si>
    <t>SUMMA:</t>
  </si>
  <si>
    <t>POÄNG:</t>
  </si>
  <si>
    <t>j</t>
  </si>
  <si>
    <t>Sandra Säbom</t>
  </si>
  <si>
    <t>Ulf Leandersson</t>
  </si>
  <si>
    <t>TK trossö</t>
  </si>
  <si>
    <t>54.0</t>
  </si>
  <si>
    <t>Tobias Adolfsson</t>
  </si>
  <si>
    <t>Josefine Andersson</t>
  </si>
  <si>
    <t>Sven -Åke Albertsson</t>
  </si>
  <si>
    <t>Henrik Persson</t>
  </si>
  <si>
    <t xml:space="preserve">Kalmar </t>
  </si>
  <si>
    <t>66.0</t>
  </si>
  <si>
    <t>Hendrik Nilsson</t>
  </si>
  <si>
    <t>Rboert Friborg</t>
  </si>
  <si>
    <t>Adam Björling</t>
  </si>
  <si>
    <t>Utomtävlande</t>
  </si>
  <si>
    <t>Marcus Lennartsson</t>
  </si>
  <si>
    <t>Law Shala</t>
  </si>
  <si>
    <t>KaLMAR AK</t>
  </si>
  <si>
    <t>Tobias Karlsson</t>
  </si>
  <si>
    <t>Simon Karlsson</t>
  </si>
  <si>
    <t>Tobjörn Ericsson</t>
  </si>
  <si>
    <t>Rami Waleed</t>
  </si>
  <si>
    <t>Jonas Andersson</t>
  </si>
  <si>
    <t>Tk Trossö</t>
  </si>
  <si>
    <t>JSK</t>
  </si>
  <si>
    <t>Viktor Strand</t>
  </si>
  <si>
    <t>M1</t>
  </si>
  <si>
    <t>Kamlar</t>
  </si>
  <si>
    <t>SVENSKA STYRKELYFTFÖRBUNDET</t>
  </si>
  <si>
    <t>Arrangör:</t>
  </si>
  <si>
    <t>TÄVLINGSPROTOKOLL</t>
  </si>
  <si>
    <t>Adress:</t>
  </si>
  <si>
    <t>Stagneliusgatan 31</t>
  </si>
  <si>
    <t>Postadress:</t>
  </si>
  <si>
    <t>392 34 Kalmar</t>
  </si>
  <si>
    <t>Datum</t>
  </si>
  <si>
    <t>Viktklass:</t>
  </si>
  <si>
    <t>Blad:</t>
  </si>
  <si>
    <t>1</t>
  </si>
  <si>
    <t>Antal blad:</t>
  </si>
  <si>
    <t>2</t>
  </si>
  <si>
    <t>TÄVLING:</t>
  </si>
  <si>
    <t>Tävl. sekr.</t>
  </si>
  <si>
    <t>Klass</t>
  </si>
  <si>
    <t>NAMN</t>
  </si>
  <si>
    <t>KLUBB</t>
  </si>
  <si>
    <t>KNÄBÖJ</t>
  </si>
  <si>
    <t>KB</t>
  </si>
  <si>
    <t>BP</t>
  </si>
  <si>
    <t>KB+BP</t>
  </si>
  <si>
    <t>MARKLYFT</t>
  </si>
  <si>
    <t>ML</t>
  </si>
  <si>
    <t>Total</t>
  </si>
  <si>
    <t>Koeff</t>
  </si>
  <si>
    <t>Plac</t>
  </si>
  <si>
    <t>4:e</t>
  </si>
  <si>
    <t>nummer</t>
  </si>
  <si>
    <t>Godk</t>
  </si>
  <si>
    <t>Smlgt</t>
  </si>
  <si>
    <t>Henrik Nilsson</t>
  </si>
  <si>
    <t>Torbjörn Ericsson</t>
  </si>
  <si>
    <t>Jonasd Forsmark</t>
  </si>
  <si>
    <t>Tävlingsprotokoll sändes till: Svenska Styrkelyftförbundet,Munktellarenan, 63342 Eskilstuna</t>
  </si>
  <si>
    <t>E-Mail: kansli@styrkelyft.se</t>
  </si>
  <si>
    <t>Överdomare:</t>
  </si>
  <si>
    <t>Sidodomare:</t>
  </si>
  <si>
    <t>Tävlingsledare:</t>
  </si>
  <si>
    <t>Tek. Kontrollant</t>
  </si>
  <si>
    <t>Speaker:</t>
  </si>
  <si>
    <t>Domarbok:</t>
  </si>
  <si>
    <t>simon carlsson</t>
  </si>
  <si>
    <t>kalmar ak</t>
  </si>
  <si>
    <t>markus lennartsson</t>
  </si>
  <si>
    <t>tobias carlsson</t>
  </si>
  <si>
    <t>conny andersson</t>
  </si>
  <si>
    <t>henrik aringer</t>
  </si>
  <si>
    <t>rami waleed</t>
  </si>
  <si>
    <t>ulf leandersson</t>
  </si>
  <si>
    <t>Sven-åke albertsson</t>
  </si>
  <si>
    <t>jonas andersson</t>
  </si>
  <si>
    <t>robert friborg</t>
  </si>
  <si>
    <t>Kalmar ak</t>
  </si>
  <si>
    <t>henrik persson</t>
  </si>
  <si>
    <t>henrik svedlund</t>
  </si>
  <si>
    <t>håkan persson</t>
  </si>
  <si>
    <t>3</t>
  </si>
  <si>
    <t>4</t>
  </si>
  <si>
    <t>X</t>
  </si>
  <si>
    <t>SENIOR</t>
  </si>
  <si>
    <t>SERIEPROTOKOLL</t>
  </si>
  <si>
    <t>JUNIOR</t>
  </si>
  <si>
    <t>VETERAN</t>
  </si>
  <si>
    <t>UNGDOM</t>
  </si>
  <si>
    <t>Lagresultat meddelas senast söndag kl 19:00 till</t>
  </si>
  <si>
    <t>DAMER</t>
  </si>
  <si>
    <t>Tel : 073-7086233, Fax: 016-134255</t>
  </si>
  <si>
    <t>OMGÅNG</t>
  </si>
  <si>
    <t>DATUM</t>
  </si>
  <si>
    <t>2007-02-10</t>
  </si>
  <si>
    <t>DIV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</si>
  <si>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</si>
  <si>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</si>
  <si>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</si>
  <si>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</si>
  <si>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</si>
  <si>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</si>
  <si>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</si>
  <si>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</si>
  <si>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</si>
  <si>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MATTIAS NILSSON</t>
  </si>
  <si>
    <t>JÖRGEN ALMQVIST</t>
  </si>
  <si>
    <t>SVEN-ÅKE ALBERTSSON</t>
  </si>
  <si>
    <t>SUMMA LAGPOÄNG</t>
  </si>
  <si>
    <t>TÄVLINGSLEDARE</t>
  </si>
  <si>
    <t>BOK NR.</t>
  </si>
  <si>
    <t>TK Trossö LAG 1</t>
  </si>
  <si>
    <t>*  Resultat uppnått vid Göteborgs Cup</t>
  </si>
  <si>
    <t>TK Trossö LAG 2</t>
  </si>
  <si>
    <t xml:space="preserve">Viktklass:                       kg </t>
  </si>
  <si>
    <t>Blad: 1</t>
  </si>
  <si>
    <t xml:space="preserve">Antal blad: </t>
  </si>
  <si>
    <t>Res.Poäng</t>
  </si>
  <si>
    <t>Tävlingsprotokoll sändes till: Svenska Styrkelyftförbundet,Munktellarenan, 633 42 Eskilstuna</t>
  </si>
  <si>
    <t>Blad: 2</t>
  </si>
  <si>
    <t>Blad: 3</t>
  </si>
  <si>
    <t>Antal blad: 3</t>
  </si>
  <si>
    <t>BÄNK 1</t>
  </si>
  <si>
    <t>BÄNK 2</t>
  </si>
  <si>
    <t>BÄNK3</t>
  </si>
  <si>
    <t>BÄSTA BÄNK</t>
  </si>
  <si>
    <t>CONNY ANDERSSON</t>
  </si>
  <si>
    <t>OBS!!!  Serieprotokoll skall vara inne senast onsdag efter seriehelg. OBS!!</t>
  </si>
  <si>
    <t>BOKNR:</t>
  </si>
  <si>
    <t>Wilks Formula for Men</t>
  </si>
  <si>
    <t>BWT</t>
  </si>
  <si>
    <t>Wilks Formula for Women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</si>
</sst>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yy/mm/dd"/>
  </numFmts>
  <fonts count="16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Font="1" applyBorder="1" applyAlignment="1">
      <alignment horizontal="center"/>
    </xf>
    <xf numFmtId="166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 applyProtection="1">
      <alignment horizontal="left"/>
      <protection locked="0"/>
    </xf>
    <xf numFmtId="49" fontId="0" fillId="0" borderId="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0" fillId="0" borderId="8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15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right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1" fontId="0" fillId="0" borderId="11" xfId="0" applyNumberForma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164" fontId="7" fillId="0" borderId="27" xfId="0" applyNumberFormat="1" applyFont="1" applyBorder="1" applyAlignment="1" applyProtection="1">
      <alignment horizontal="center"/>
      <protection/>
    </xf>
    <xf numFmtId="164" fontId="9" fillId="0" borderId="14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 horizontal="left"/>
      <protection/>
    </xf>
    <xf numFmtId="164" fontId="4" fillId="0" borderId="14" xfId="0" applyNumberFormat="1" applyFon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65" fontId="1" fillId="0" borderId="0" xfId="0" applyNumberFormat="1" applyFont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5" fontId="1" fillId="0" borderId="1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165" fontId="1" fillId="0" borderId="19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65" fontId="1" fillId="0" borderId="25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/>
    </xf>
    <xf numFmtId="164" fontId="3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64" fontId="7" fillId="0" borderId="14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0" xfId="0" applyNumberFormat="1" applyFont="1" applyBorder="1" applyAlignment="1" applyProtection="1">
      <alignment horizontal="center"/>
      <protection/>
    </xf>
    <xf numFmtId="164" fontId="7" fillId="0" borderId="6" xfId="0" applyNumberFormat="1" applyFont="1" applyBorder="1" applyAlignment="1" applyProtection="1">
      <alignment horizontal="center"/>
      <protection/>
    </xf>
    <xf numFmtId="164" fontId="7" fillId="0" borderId="13" xfId="0" applyNumberFormat="1" applyFont="1" applyBorder="1" applyAlignment="1" applyProtection="1">
      <alignment horizontal="center"/>
      <protection/>
    </xf>
    <xf numFmtId="164" fontId="9" fillId="0" borderId="3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 locked="0"/>
    </xf>
    <xf numFmtId="164" fontId="1" fillId="0" borderId="6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left"/>
      <protection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workbookViewId="0" topLeftCell="A1">
      <selection activeCell="C6" sqref="C6"/>
    </sheetView>
  </sheetViews>
  <sheetFormatPr defaultColWidth="9.140625" defaultRowHeight="12.75"/>
  <cols>
    <col min="3" max="3" width="20.421875" style="0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customWidth="1"/>
    <col min="13" max="13" width="5.8515625" style="0" customWidth="1"/>
    <col min="14" max="14" width="11.00390625" style="0" customWidth="1"/>
    <col min="15" max="15" width="8.28125" style="0" customWidth="1"/>
    <col min="16" max="16" width="6.8515625" style="1" customWidth="1"/>
    <col min="18" max="18" width="9.8515625" style="0" customWidth="1"/>
    <col min="19" max="19" width="20.421875" style="0" customWidth="1"/>
    <col min="20" max="20" width="9.421875" style="0" customWidth="1"/>
    <col min="21" max="21" width="5.8515625" style="0" customWidth="1"/>
    <col min="24" max="24" width="9.140625" style="1" customWidth="1"/>
  </cols>
  <sheetData>
    <row r="2" ht="12.75">
      <c r="D2" s="2" t="s">
        <v>0</v>
      </c>
    </row>
    <row r="3" spans="2:14" ht="14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/>
      <c r="J3" s="2" t="s">
        <v>8</v>
      </c>
      <c r="K3" s="4">
        <v>39214</v>
      </c>
      <c r="M3" s="5"/>
      <c r="N3" s="3"/>
    </row>
    <row r="4" spans="1:14" ht="14.25">
      <c r="A4">
        <v>1</v>
      </c>
      <c r="B4" s="6"/>
      <c r="C4" s="7"/>
      <c r="I4" s="3"/>
      <c r="J4" s="2" t="s">
        <v>9</v>
      </c>
      <c r="K4" s="8" t="s">
        <v>10</v>
      </c>
      <c r="M4" s="5"/>
      <c r="N4" s="3"/>
    </row>
    <row r="5" spans="1:14" ht="14.25">
      <c r="A5">
        <v>2</v>
      </c>
      <c r="B5" s="6"/>
      <c r="C5" s="5"/>
      <c r="I5" s="3"/>
      <c r="J5" s="2" t="s">
        <v>11</v>
      </c>
      <c r="K5" t="s">
        <v>12</v>
      </c>
      <c r="M5" s="5"/>
      <c r="N5" s="3"/>
    </row>
    <row r="6" spans="1:14" ht="14.25">
      <c r="A6">
        <v>3</v>
      </c>
      <c r="B6" s="6"/>
      <c r="C6" s="5"/>
      <c r="I6" s="3"/>
      <c r="J6" s="2" t="s">
        <v>13</v>
      </c>
      <c r="M6" s="7"/>
      <c r="N6" s="3"/>
    </row>
    <row r="7" spans="1:14" ht="14.25">
      <c r="A7">
        <v>4</v>
      </c>
      <c r="B7" s="6"/>
      <c r="C7" s="5"/>
      <c r="I7" s="3"/>
      <c r="J7" s="2" t="s">
        <v>14</v>
      </c>
      <c r="M7" s="7"/>
      <c r="N7" s="3"/>
    </row>
    <row r="8" spans="1:19" ht="14.25">
      <c r="A8">
        <v>5</v>
      </c>
      <c r="B8" s="8"/>
      <c r="C8" s="5"/>
      <c r="D8" s="8"/>
      <c r="H8" s="1"/>
      <c r="I8" s="3"/>
      <c r="K8" s="9" t="s">
        <v>15</v>
      </c>
      <c r="M8" s="7"/>
      <c r="N8" s="3"/>
      <c r="S8" s="9" t="s">
        <v>16</v>
      </c>
    </row>
    <row r="9" spans="1:22" ht="14.25">
      <c r="A9">
        <v>6</v>
      </c>
      <c r="C9" s="5"/>
      <c r="I9" s="3"/>
      <c r="K9" s="10" t="s">
        <v>17</v>
      </c>
      <c r="M9" s="5"/>
      <c r="N9" s="3"/>
      <c r="S9" s="10" t="s">
        <v>17</v>
      </c>
      <c r="U9" s="5"/>
      <c r="V9" s="3"/>
    </row>
    <row r="10" spans="1:24" ht="14.25">
      <c r="A10">
        <v>7</v>
      </c>
      <c r="C10" s="5"/>
      <c r="I10" s="3"/>
      <c r="J10" s="2" t="s">
        <v>18</v>
      </c>
      <c r="K10" s="2" t="s">
        <v>2</v>
      </c>
      <c r="L10" s="2" t="s">
        <v>3</v>
      </c>
      <c r="M10" s="11" t="s">
        <v>4</v>
      </c>
      <c r="N10" s="2" t="s">
        <v>19</v>
      </c>
      <c r="O10" s="12" t="s">
        <v>20</v>
      </c>
      <c r="P10" s="13" t="s">
        <v>21</v>
      </c>
      <c r="R10" s="2" t="s">
        <v>18</v>
      </c>
      <c r="S10" s="2" t="s">
        <v>2</v>
      </c>
      <c r="T10" s="2" t="s">
        <v>3</v>
      </c>
      <c r="U10" s="11" t="s">
        <v>4</v>
      </c>
      <c r="V10" s="2" t="s">
        <v>19</v>
      </c>
      <c r="W10" s="12" t="s">
        <v>20</v>
      </c>
      <c r="X10" s="13" t="s">
        <v>21</v>
      </c>
    </row>
    <row r="11" spans="1:24" ht="14.25">
      <c r="A11">
        <v>8</v>
      </c>
      <c r="C11" s="5"/>
      <c r="I11" s="3"/>
      <c r="J11" s="6">
        <v>900322</v>
      </c>
      <c r="K11" s="7" t="s">
        <v>22</v>
      </c>
      <c r="L11" t="s">
        <v>23</v>
      </c>
      <c r="N11" s="14">
        <f aca="true" t="shared" si="0" ref="N11:N27">IF(M11&lt;&gt;0,VLOOKUP(INT(M11),Wilksmen,(M11-INT(M11))*10+2),0)</f>
        <v>0</v>
      </c>
      <c r="P11" s="1">
        <f aca="true" t="shared" si="1" ref="P11:P27">SUM(N11*O11)</f>
        <v>0</v>
      </c>
      <c r="R11" s="6">
        <v>900322</v>
      </c>
      <c r="S11" s="7" t="s">
        <v>22</v>
      </c>
      <c r="T11" t="s">
        <v>23</v>
      </c>
      <c r="V11" s="14">
        <f aca="true" t="shared" si="2" ref="V11:V27">IF(U11&lt;&gt;0,VLOOKUP(INT(U11),Wilksmen,(U11-INT(U11))*10+2),0)</f>
        <v>0</v>
      </c>
      <c r="X11" s="1">
        <f aca="true" t="shared" si="3" ref="X11:X27">SUM(V11*W11)</f>
        <v>0</v>
      </c>
    </row>
    <row r="12" spans="1:24" ht="14.25">
      <c r="A12">
        <v>9</v>
      </c>
      <c r="B12" s="6"/>
      <c r="C12" s="5"/>
      <c r="I12" s="3"/>
      <c r="J12" s="6">
        <v>890920</v>
      </c>
      <c r="K12" s="7" t="s">
        <v>24</v>
      </c>
      <c r="L12" t="s">
        <v>23</v>
      </c>
      <c r="N12" s="14">
        <f t="shared" si="0"/>
        <v>0</v>
      </c>
      <c r="P12" s="1">
        <f t="shared" si="1"/>
        <v>0</v>
      </c>
      <c r="R12" s="6">
        <v>890920</v>
      </c>
      <c r="S12" s="7" t="s">
        <v>24</v>
      </c>
      <c r="T12" t="s">
        <v>23</v>
      </c>
      <c r="V12" s="14">
        <f t="shared" si="2"/>
        <v>0</v>
      </c>
      <c r="X12" s="1">
        <f t="shared" si="3"/>
        <v>0</v>
      </c>
    </row>
    <row r="13" spans="1:24" ht="14.25">
      <c r="A13">
        <v>10</v>
      </c>
      <c r="C13" s="5"/>
      <c r="I13" s="3"/>
      <c r="J13" s="6">
        <v>920320</v>
      </c>
      <c r="K13" s="7" t="s">
        <v>25</v>
      </c>
      <c r="L13" t="s">
        <v>23</v>
      </c>
      <c r="M13" s="7"/>
      <c r="N13" s="14">
        <f t="shared" si="0"/>
        <v>0</v>
      </c>
      <c r="P13" s="1">
        <f t="shared" si="1"/>
        <v>0</v>
      </c>
      <c r="R13" s="3">
        <v>900730</v>
      </c>
      <c r="S13" s="5" t="s">
        <v>26</v>
      </c>
      <c r="T13" t="s">
        <v>23</v>
      </c>
      <c r="V13" s="14">
        <f t="shared" si="2"/>
        <v>0</v>
      </c>
      <c r="X13" s="1">
        <f t="shared" si="3"/>
        <v>0</v>
      </c>
    </row>
    <row r="14" spans="1:24" ht="14.25">
      <c r="A14">
        <v>11</v>
      </c>
      <c r="C14" s="5"/>
      <c r="I14" s="3"/>
      <c r="J14" s="6">
        <v>890707</v>
      </c>
      <c r="K14" s="7" t="s">
        <v>27</v>
      </c>
      <c r="L14" t="s">
        <v>23</v>
      </c>
      <c r="N14" s="14">
        <f t="shared" si="0"/>
        <v>0</v>
      </c>
      <c r="P14" s="1">
        <f t="shared" si="1"/>
        <v>0</v>
      </c>
      <c r="R14" s="6">
        <v>920320</v>
      </c>
      <c r="S14" s="7" t="s">
        <v>25</v>
      </c>
      <c r="T14" t="s">
        <v>23</v>
      </c>
      <c r="U14" s="7"/>
      <c r="V14" s="14">
        <f t="shared" si="2"/>
        <v>0</v>
      </c>
      <c r="X14" s="1">
        <f t="shared" si="3"/>
        <v>0</v>
      </c>
    </row>
    <row r="15" spans="1:24" ht="14.25">
      <c r="A15">
        <v>12</v>
      </c>
      <c r="B15" s="6"/>
      <c r="C15" s="7"/>
      <c r="I15" s="3"/>
      <c r="J15" s="6"/>
      <c r="K15" s="7"/>
      <c r="N15" s="14">
        <f t="shared" si="0"/>
        <v>0</v>
      </c>
      <c r="P15" s="1">
        <f t="shared" si="1"/>
        <v>0</v>
      </c>
      <c r="R15" s="6">
        <v>890707</v>
      </c>
      <c r="S15" s="7" t="s">
        <v>27</v>
      </c>
      <c r="T15" t="s">
        <v>23</v>
      </c>
      <c r="V15" s="14">
        <f t="shared" si="2"/>
        <v>0</v>
      </c>
      <c r="X15" s="1">
        <f t="shared" si="3"/>
        <v>0</v>
      </c>
    </row>
    <row r="16" spans="1:24" ht="14.25">
      <c r="A16">
        <v>13</v>
      </c>
      <c r="I16" s="3"/>
      <c r="J16" s="6"/>
      <c r="K16" s="7"/>
      <c r="N16" s="14">
        <f t="shared" si="0"/>
        <v>0</v>
      </c>
      <c r="P16" s="1">
        <f t="shared" si="1"/>
        <v>0</v>
      </c>
      <c r="R16" s="6">
        <v>921113</v>
      </c>
      <c r="S16" s="7" t="s">
        <v>28</v>
      </c>
      <c r="T16" t="s">
        <v>23</v>
      </c>
      <c r="U16" s="7"/>
      <c r="V16" s="14">
        <f t="shared" si="2"/>
        <v>0</v>
      </c>
      <c r="X16" s="1">
        <f t="shared" si="3"/>
        <v>0</v>
      </c>
    </row>
    <row r="17" spans="1:24" ht="14.25">
      <c r="A17">
        <v>14</v>
      </c>
      <c r="B17" s="6"/>
      <c r="C17" s="7"/>
      <c r="I17" s="3"/>
      <c r="J17" s="6"/>
      <c r="K17" s="5"/>
      <c r="N17" s="14">
        <f t="shared" si="0"/>
        <v>0</v>
      </c>
      <c r="P17" s="1">
        <f t="shared" si="1"/>
        <v>0</v>
      </c>
      <c r="R17" s="6"/>
      <c r="S17" s="7"/>
      <c r="V17" s="14">
        <f t="shared" si="2"/>
        <v>0</v>
      </c>
      <c r="X17" s="1">
        <f t="shared" si="3"/>
        <v>0</v>
      </c>
    </row>
    <row r="18" spans="1:24" ht="14.25">
      <c r="A18">
        <v>15</v>
      </c>
      <c r="I18" s="3"/>
      <c r="J18" s="3">
        <v>900730</v>
      </c>
      <c r="K18" s="5" t="s">
        <v>26</v>
      </c>
      <c r="L18" t="s">
        <v>23</v>
      </c>
      <c r="N18" s="14">
        <f t="shared" si="0"/>
        <v>0</v>
      </c>
      <c r="P18" s="1">
        <f t="shared" si="1"/>
        <v>0</v>
      </c>
      <c r="R18" s="6"/>
      <c r="S18" s="7"/>
      <c r="V18" s="14">
        <f t="shared" si="2"/>
        <v>0</v>
      </c>
      <c r="X18" s="1">
        <f t="shared" si="3"/>
        <v>0</v>
      </c>
    </row>
    <row r="19" spans="2:24" ht="14.25">
      <c r="B19" s="2"/>
      <c r="C19" s="2"/>
      <c r="D19" s="2" t="s">
        <v>29</v>
      </c>
      <c r="E19" s="2"/>
      <c r="F19" s="2"/>
      <c r="G19" s="2"/>
      <c r="H19" s="2"/>
      <c r="I19" s="3"/>
      <c r="J19" s="6">
        <v>920807</v>
      </c>
      <c r="K19" s="7" t="s">
        <v>30</v>
      </c>
      <c r="L19" t="s">
        <v>23</v>
      </c>
      <c r="M19" s="5"/>
      <c r="N19" s="14">
        <f t="shared" si="0"/>
        <v>0</v>
      </c>
      <c r="P19" s="1">
        <f t="shared" si="1"/>
        <v>0</v>
      </c>
      <c r="R19" s="6"/>
      <c r="S19" s="5"/>
      <c r="V19" s="14">
        <f t="shared" si="2"/>
        <v>0</v>
      </c>
      <c r="X19" s="1">
        <f t="shared" si="3"/>
        <v>0</v>
      </c>
    </row>
    <row r="20" spans="2:24" ht="14.25"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/>
      <c r="J20" s="6">
        <v>921113</v>
      </c>
      <c r="K20" s="7" t="s">
        <v>28</v>
      </c>
      <c r="L20" t="s">
        <v>23</v>
      </c>
      <c r="M20" s="7"/>
      <c r="N20" s="14">
        <f t="shared" si="0"/>
        <v>0</v>
      </c>
      <c r="P20" s="1">
        <f t="shared" si="1"/>
        <v>0</v>
      </c>
      <c r="R20" s="6">
        <v>920807</v>
      </c>
      <c r="S20" s="7" t="s">
        <v>30</v>
      </c>
      <c r="T20" t="s">
        <v>23</v>
      </c>
      <c r="U20" s="5"/>
      <c r="V20" s="14">
        <f t="shared" si="2"/>
        <v>0</v>
      </c>
      <c r="X20" s="1">
        <f t="shared" si="3"/>
        <v>0</v>
      </c>
    </row>
    <row r="21" spans="1:24" ht="14.25">
      <c r="A21">
        <v>1</v>
      </c>
      <c r="B21" s="6"/>
      <c r="C21" s="7"/>
      <c r="I21" s="3"/>
      <c r="J21" s="3"/>
      <c r="K21" s="7"/>
      <c r="M21" s="7"/>
      <c r="N21" s="14">
        <f t="shared" si="0"/>
        <v>0</v>
      </c>
      <c r="P21" s="1">
        <f t="shared" si="1"/>
        <v>0</v>
      </c>
      <c r="R21" s="3"/>
      <c r="S21" s="7"/>
      <c r="U21" s="7"/>
      <c r="V21" s="14">
        <f t="shared" si="2"/>
        <v>0</v>
      </c>
      <c r="X21" s="1">
        <f t="shared" si="3"/>
        <v>0</v>
      </c>
    </row>
    <row r="22" spans="1:24" ht="14.25">
      <c r="A22">
        <v>2</v>
      </c>
      <c r="B22" s="6"/>
      <c r="C22" s="7"/>
      <c r="I22" s="3"/>
      <c r="J22" s="3"/>
      <c r="K22" s="5"/>
      <c r="N22" s="14">
        <f t="shared" si="0"/>
        <v>0</v>
      </c>
      <c r="P22" s="1">
        <f t="shared" si="1"/>
        <v>0</v>
      </c>
      <c r="R22" s="3"/>
      <c r="S22" s="5"/>
      <c r="V22" s="14">
        <f t="shared" si="2"/>
        <v>0</v>
      </c>
      <c r="X22" s="1">
        <f t="shared" si="3"/>
        <v>0</v>
      </c>
    </row>
    <row r="23" spans="1:24" ht="14.25">
      <c r="A23">
        <v>3</v>
      </c>
      <c r="B23" s="3"/>
      <c r="C23" s="5"/>
      <c r="I23" s="3"/>
      <c r="N23" s="14">
        <f t="shared" si="0"/>
        <v>0</v>
      </c>
      <c r="P23" s="1">
        <f t="shared" si="1"/>
        <v>0</v>
      </c>
      <c r="V23" s="14">
        <f t="shared" si="2"/>
        <v>0</v>
      </c>
      <c r="X23" s="1">
        <f t="shared" si="3"/>
        <v>0</v>
      </c>
    </row>
    <row r="24" spans="1:24" ht="14.25">
      <c r="A24">
        <v>4</v>
      </c>
      <c r="B24" s="6"/>
      <c r="C24" s="7"/>
      <c r="I24" s="3"/>
      <c r="N24" s="14">
        <f t="shared" si="0"/>
        <v>0</v>
      </c>
      <c r="P24" s="1">
        <f t="shared" si="1"/>
        <v>0</v>
      </c>
      <c r="V24" s="14">
        <f t="shared" si="2"/>
        <v>0</v>
      </c>
      <c r="X24" s="1">
        <f t="shared" si="3"/>
        <v>0</v>
      </c>
    </row>
    <row r="25" spans="1:24" ht="14.25">
      <c r="A25">
        <v>5</v>
      </c>
      <c r="I25" s="3"/>
      <c r="J25" s="8">
        <v>811006</v>
      </c>
      <c r="K25" s="15" t="s">
        <v>31</v>
      </c>
      <c r="L25" t="s">
        <v>23</v>
      </c>
      <c r="N25" s="14">
        <f t="shared" si="0"/>
        <v>0</v>
      </c>
      <c r="P25" s="1">
        <f t="shared" si="1"/>
        <v>0</v>
      </c>
      <c r="R25" s="8">
        <v>811006</v>
      </c>
      <c r="S25" s="15" t="s">
        <v>31</v>
      </c>
      <c r="T25" t="s">
        <v>23</v>
      </c>
      <c r="V25" s="14">
        <f t="shared" si="2"/>
        <v>0</v>
      </c>
      <c r="X25" s="1">
        <f t="shared" si="3"/>
        <v>0</v>
      </c>
    </row>
    <row r="26" spans="1:24" ht="14.25">
      <c r="A26">
        <v>6</v>
      </c>
      <c r="J26" s="6">
        <v>880309</v>
      </c>
      <c r="K26" s="7" t="s">
        <v>32</v>
      </c>
      <c r="L26" t="s">
        <v>23</v>
      </c>
      <c r="N26" s="14">
        <f t="shared" si="0"/>
        <v>0</v>
      </c>
      <c r="P26" s="1">
        <f t="shared" si="1"/>
        <v>0</v>
      </c>
      <c r="R26" s="6">
        <v>880309</v>
      </c>
      <c r="S26" s="7" t="s">
        <v>32</v>
      </c>
      <c r="T26" t="s">
        <v>23</v>
      </c>
      <c r="V26" s="14">
        <f t="shared" si="2"/>
        <v>0</v>
      </c>
      <c r="X26" s="1">
        <f t="shared" si="3"/>
        <v>0</v>
      </c>
    </row>
    <row r="27" spans="1:24" ht="14.25">
      <c r="A27">
        <v>7</v>
      </c>
      <c r="J27">
        <v>930510</v>
      </c>
      <c r="K27" s="15" t="s">
        <v>33</v>
      </c>
      <c r="L27" t="s">
        <v>23</v>
      </c>
      <c r="N27" s="14">
        <f t="shared" si="0"/>
        <v>0</v>
      </c>
      <c r="P27" s="1">
        <f t="shared" si="1"/>
        <v>0</v>
      </c>
      <c r="R27">
        <v>930510</v>
      </c>
      <c r="S27" s="15" t="s">
        <v>33</v>
      </c>
      <c r="T27" t="s">
        <v>23</v>
      </c>
      <c r="V27" s="14">
        <f t="shared" si="2"/>
        <v>0</v>
      </c>
      <c r="X27" s="1">
        <f t="shared" si="3"/>
        <v>0</v>
      </c>
    </row>
    <row r="28" spans="1:19" ht="14.25">
      <c r="A28">
        <v>8</v>
      </c>
      <c r="J28" s="6"/>
      <c r="K28" s="5"/>
      <c r="R28" s="6"/>
      <c r="S28" s="5"/>
    </row>
    <row r="29" spans="1:19" ht="12.75">
      <c r="A29">
        <v>9</v>
      </c>
      <c r="K29" s="10" t="s">
        <v>34</v>
      </c>
      <c r="S29" s="10" t="s">
        <v>34</v>
      </c>
    </row>
    <row r="30" spans="1:24" ht="12.75">
      <c r="A30">
        <v>10</v>
      </c>
      <c r="J30" s="2" t="s">
        <v>18</v>
      </c>
      <c r="K30" s="2" t="s">
        <v>2</v>
      </c>
      <c r="L30" s="2" t="s">
        <v>3</v>
      </c>
      <c r="M30" s="11" t="s">
        <v>4</v>
      </c>
      <c r="N30" s="2" t="s">
        <v>19</v>
      </c>
      <c r="O30" s="12" t="s">
        <v>35</v>
      </c>
      <c r="P30" s="13" t="s">
        <v>21</v>
      </c>
      <c r="R30" s="2" t="s">
        <v>18</v>
      </c>
      <c r="S30" s="2" t="s">
        <v>2</v>
      </c>
      <c r="T30" s="2" t="s">
        <v>3</v>
      </c>
      <c r="U30" s="11" t="s">
        <v>4</v>
      </c>
      <c r="V30" s="2" t="s">
        <v>19</v>
      </c>
      <c r="W30" s="12" t="s">
        <v>35</v>
      </c>
      <c r="X30" s="13" t="s">
        <v>21</v>
      </c>
    </row>
    <row r="31" spans="1:24" ht="14.25">
      <c r="A31">
        <v>11</v>
      </c>
      <c r="J31" s="6">
        <v>651110</v>
      </c>
      <c r="K31" s="5" t="s">
        <v>36</v>
      </c>
      <c r="L31" t="s">
        <v>23</v>
      </c>
      <c r="N31" s="14">
        <f aca="true" t="shared" si="4" ref="N31:N37">IF(M31&lt;&gt;0,VLOOKUP(INT(M31),Wilksmen,(M31-INT(M31))*10+2),0)</f>
        <v>0</v>
      </c>
      <c r="P31" s="1">
        <f aca="true" t="shared" si="5" ref="P31:P37">SUM(N31*O31)</f>
        <v>0</v>
      </c>
      <c r="R31" s="6">
        <v>590529</v>
      </c>
      <c r="S31" s="5" t="s">
        <v>37</v>
      </c>
      <c r="T31" t="s">
        <v>23</v>
      </c>
      <c r="V31" s="14">
        <f aca="true" t="shared" si="6" ref="V31:V37">IF(U31&lt;&gt;0,VLOOKUP(INT(U31),Wilksmen,(U31-INT(U31))*10+2),0)</f>
        <v>0</v>
      </c>
      <c r="X31" s="1">
        <f aca="true" t="shared" si="7" ref="X31:X37">SUM(V31*W31)</f>
        <v>0</v>
      </c>
    </row>
    <row r="32" spans="1:24" ht="14.25">
      <c r="A32">
        <v>12</v>
      </c>
      <c r="J32" s="6">
        <v>810728</v>
      </c>
      <c r="K32" s="5" t="s">
        <v>38</v>
      </c>
      <c r="L32" t="s">
        <v>23</v>
      </c>
      <c r="N32" s="14">
        <f t="shared" si="4"/>
        <v>0</v>
      </c>
      <c r="P32" s="1">
        <f t="shared" si="5"/>
        <v>0</v>
      </c>
      <c r="R32" s="6">
        <v>651110</v>
      </c>
      <c r="S32" s="5" t="s">
        <v>36</v>
      </c>
      <c r="T32" t="s">
        <v>23</v>
      </c>
      <c r="V32" s="14">
        <f t="shared" si="6"/>
        <v>0</v>
      </c>
      <c r="X32" s="1">
        <f t="shared" si="7"/>
        <v>0</v>
      </c>
    </row>
    <row r="33" spans="1:24" ht="14.25">
      <c r="A33">
        <v>13</v>
      </c>
      <c r="J33" s="6">
        <v>531124</v>
      </c>
      <c r="K33" s="5" t="s">
        <v>39</v>
      </c>
      <c r="L33" t="s">
        <v>23</v>
      </c>
      <c r="N33" s="14">
        <f t="shared" si="4"/>
        <v>0</v>
      </c>
      <c r="P33" s="1">
        <f t="shared" si="5"/>
        <v>0</v>
      </c>
      <c r="R33" s="6">
        <v>810728</v>
      </c>
      <c r="S33" s="5" t="s">
        <v>38</v>
      </c>
      <c r="T33" t="s">
        <v>23</v>
      </c>
      <c r="V33" s="14">
        <f t="shared" si="6"/>
        <v>0</v>
      </c>
      <c r="X33" s="1">
        <f t="shared" si="7"/>
        <v>0</v>
      </c>
    </row>
    <row r="34" spans="1:24" ht="14.25">
      <c r="A34">
        <v>14</v>
      </c>
      <c r="J34" s="6">
        <v>710330</v>
      </c>
      <c r="K34" s="5" t="s">
        <v>40</v>
      </c>
      <c r="L34" t="s">
        <v>23</v>
      </c>
      <c r="N34" s="14">
        <f t="shared" si="4"/>
        <v>0</v>
      </c>
      <c r="P34" s="1">
        <f t="shared" si="5"/>
        <v>0</v>
      </c>
      <c r="R34" s="6">
        <v>531124</v>
      </c>
      <c r="S34" s="5" t="s">
        <v>39</v>
      </c>
      <c r="T34" t="s">
        <v>23</v>
      </c>
      <c r="V34" s="14">
        <f t="shared" si="6"/>
        <v>0</v>
      </c>
      <c r="X34" s="1">
        <f t="shared" si="7"/>
        <v>0</v>
      </c>
    </row>
    <row r="35" spans="1:24" ht="14.25">
      <c r="A35">
        <v>15</v>
      </c>
      <c r="B35" s="6"/>
      <c r="C35" s="7"/>
      <c r="J35" s="6">
        <v>880403</v>
      </c>
      <c r="K35" s="5" t="s">
        <v>41</v>
      </c>
      <c r="L35" t="s">
        <v>23</v>
      </c>
      <c r="N35" s="14">
        <f t="shared" si="4"/>
        <v>0</v>
      </c>
      <c r="P35" s="1">
        <f t="shared" si="5"/>
        <v>0</v>
      </c>
      <c r="R35" s="6">
        <v>710330</v>
      </c>
      <c r="S35" s="5" t="s">
        <v>40</v>
      </c>
      <c r="T35" t="s">
        <v>23</v>
      </c>
      <c r="V35" s="14">
        <f t="shared" si="6"/>
        <v>0</v>
      </c>
      <c r="X35" s="1">
        <f t="shared" si="7"/>
        <v>0</v>
      </c>
    </row>
    <row r="36" spans="10:24" ht="14.25">
      <c r="J36" s="6">
        <v>590529</v>
      </c>
      <c r="K36" s="5" t="s">
        <v>37</v>
      </c>
      <c r="L36" t="s">
        <v>23</v>
      </c>
      <c r="N36" s="14">
        <f t="shared" si="4"/>
        <v>0</v>
      </c>
      <c r="P36" s="1">
        <f t="shared" si="5"/>
        <v>0</v>
      </c>
      <c r="R36" s="6">
        <v>880403</v>
      </c>
      <c r="S36" s="5" t="s">
        <v>41</v>
      </c>
      <c r="T36" t="s">
        <v>23</v>
      </c>
      <c r="V36" s="14">
        <f t="shared" si="6"/>
        <v>0</v>
      </c>
      <c r="X36" s="1">
        <f t="shared" si="7"/>
        <v>0</v>
      </c>
    </row>
    <row r="37" spans="2:24" ht="14.25">
      <c r="B37" s="2"/>
      <c r="C37" s="2"/>
      <c r="D37" s="2" t="s">
        <v>42</v>
      </c>
      <c r="E37" s="2"/>
      <c r="F37" s="2"/>
      <c r="G37" s="2"/>
      <c r="H37" s="2"/>
      <c r="J37" s="6">
        <v>880311</v>
      </c>
      <c r="K37" s="7" t="s">
        <v>43</v>
      </c>
      <c r="L37" t="s">
        <v>23</v>
      </c>
      <c r="N37" s="14">
        <f t="shared" si="4"/>
        <v>0</v>
      </c>
      <c r="P37" s="1">
        <f t="shared" si="5"/>
        <v>0</v>
      </c>
      <c r="R37" s="6">
        <v>880311</v>
      </c>
      <c r="S37" s="7" t="s">
        <v>43</v>
      </c>
      <c r="T37" t="s">
        <v>23</v>
      </c>
      <c r="V37" s="14">
        <f t="shared" si="6"/>
        <v>0</v>
      </c>
      <c r="X37" s="1">
        <f t="shared" si="7"/>
        <v>0</v>
      </c>
    </row>
    <row r="38" spans="2:8" ht="12.75"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</row>
    <row r="39" spans="1:16" ht="15">
      <c r="A39">
        <v>1</v>
      </c>
      <c r="B39" s="6"/>
      <c r="C39" s="7"/>
      <c r="E39" s="7"/>
      <c r="K39" s="16" t="s">
        <v>44</v>
      </c>
      <c r="N39" s="14">
        <f aca="true" t="shared" si="8" ref="N39:N45">IF(M39&lt;&gt;0,VLOOKUP(INT(M39),Wilksmen,(M39-INT(M39))*10+2),0)</f>
        <v>0</v>
      </c>
      <c r="P39" s="1">
        <f aca="true" t="shared" si="9" ref="P39:P45">SUM(N39*O39)</f>
        <v>0</v>
      </c>
    </row>
    <row r="40" spans="1:16" ht="14.25">
      <c r="A40">
        <v>2</v>
      </c>
      <c r="B40" s="6"/>
      <c r="C40" s="5"/>
      <c r="K40" s="5"/>
      <c r="N40" s="14">
        <f t="shared" si="8"/>
        <v>0</v>
      </c>
      <c r="P40" s="1">
        <f t="shared" si="9"/>
        <v>0</v>
      </c>
    </row>
    <row r="41" spans="1:16" ht="14.25">
      <c r="A41">
        <v>3</v>
      </c>
      <c r="B41" s="3"/>
      <c r="C41" s="5"/>
      <c r="K41" s="5"/>
      <c r="N41" s="14">
        <f t="shared" si="8"/>
        <v>0</v>
      </c>
      <c r="P41" s="1">
        <f t="shared" si="9"/>
        <v>0</v>
      </c>
    </row>
    <row r="42" spans="1:16" ht="14.25">
      <c r="A42">
        <v>4</v>
      </c>
      <c r="C42" s="5"/>
      <c r="K42" s="5"/>
      <c r="N42" s="14">
        <f t="shared" si="8"/>
        <v>0</v>
      </c>
      <c r="P42" s="1">
        <f t="shared" si="9"/>
        <v>0</v>
      </c>
    </row>
    <row r="43" spans="1:16" ht="14.25">
      <c r="A43">
        <v>5</v>
      </c>
      <c r="C43" s="15"/>
      <c r="K43" s="5"/>
      <c r="N43" s="14">
        <f t="shared" si="8"/>
        <v>0</v>
      </c>
      <c r="P43" s="1">
        <f t="shared" si="9"/>
        <v>0</v>
      </c>
    </row>
    <row r="44" spans="1:16" ht="14.25">
      <c r="A44">
        <v>6</v>
      </c>
      <c r="C44" s="5"/>
      <c r="K44" s="5"/>
      <c r="N44" s="14">
        <f t="shared" si="8"/>
        <v>0</v>
      </c>
      <c r="P44" s="1">
        <f t="shared" si="9"/>
        <v>0</v>
      </c>
    </row>
    <row r="45" spans="1:16" ht="14.25">
      <c r="A45">
        <v>7</v>
      </c>
      <c r="C45" s="15"/>
      <c r="K45" s="5"/>
      <c r="N45" s="14">
        <f t="shared" si="8"/>
        <v>0</v>
      </c>
      <c r="P45" s="1">
        <f t="shared" si="9"/>
        <v>0</v>
      </c>
    </row>
    <row r="46" ht="12.75">
      <c r="A46">
        <v>8</v>
      </c>
    </row>
    <row r="47" spans="1:18" ht="12.75">
      <c r="A47">
        <v>9</v>
      </c>
      <c r="R47" s="17" t="s">
        <v>45</v>
      </c>
    </row>
    <row r="48" spans="1:18" ht="15">
      <c r="A48">
        <v>10</v>
      </c>
      <c r="K48" s="16" t="s">
        <v>46</v>
      </c>
      <c r="R48" s="18" t="s">
        <v>47</v>
      </c>
    </row>
    <row r="49" spans="1:18" ht="14.25">
      <c r="A49">
        <v>11</v>
      </c>
      <c r="J49" s="6"/>
      <c r="K49" s="5"/>
      <c r="N49" s="17" t="s">
        <v>48</v>
      </c>
      <c r="R49" s="18" t="s">
        <v>49</v>
      </c>
    </row>
    <row r="50" spans="1:18" ht="14.25">
      <c r="A50">
        <v>12</v>
      </c>
      <c r="J50">
        <v>750211</v>
      </c>
      <c r="K50" s="5" t="s">
        <v>50</v>
      </c>
      <c r="L50" t="s">
        <v>12</v>
      </c>
      <c r="R50" s="18" t="s">
        <v>51</v>
      </c>
    </row>
    <row r="51" spans="1:18" ht="14.25">
      <c r="A51">
        <v>13</v>
      </c>
      <c r="K51" s="5" t="s">
        <v>52</v>
      </c>
      <c r="L51" t="s">
        <v>12</v>
      </c>
      <c r="R51" s="18" t="s">
        <v>53</v>
      </c>
    </row>
    <row r="52" spans="1:18" ht="14.25">
      <c r="A52">
        <v>14</v>
      </c>
      <c r="J52">
        <v>450206</v>
      </c>
      <c r="K52" s="5" t="s">
        <v>54</v>
      </c>
      <c r="L52" t="s">
        <v>12</v>
      </c>
      <c r="R52" s="18" t="s">
        <v>55</v>
      </c>
    </row>
    <row r="53" spans="1:18" ht="14.25">
      <c r="A53">
        <v>15</v>
      </c>
      <c r="J53">
        <v>560716</v>
      </c>
      <c r="K53" s="5" t="s">
        <v>56</v>
      </c>
      <c r="L53" t="s">
        <v>12</v>
      </c>
      <c r="R53" s="18" t="s">
        <v>57</v>
      </c>
    </row>
    <row r="54" spans="11:18" ht="14.25">
      <c r="K54" s="5" t="s">
        <v>58</v>
      </c>
      <c r="L54" t="s">
        <v>12</v>
      </c>
      <c r="R54" s="18" t="s">
        <v>59</v>
      </c>
    </row>
    <row r="55" spans="2:18" ht="14.25">
      <c r="B55" s="2"/>
      <c r="C55" s="2"/>
      <c r="D55" s="2" t="s">
        <v>60</v>
      </c>
      <c r="E55" s="2"/>
      <c r="F55" s="2"/>
      <c r="G55" s="2"/>
      <c r="H55" s="2"/>
      <c r="K55" s="5"/>
      <c r="L55" s="5"/>
      <c r="R55" s="18" t="s">
        <v>61</v>
      </c>
    </row>
    <row r="56" spans="2:18" ht="14.25">
      <c r="B56" s="2" t="s">
        <v>1</v>
      </c>
      <c r="C56" s="2" t="s">
        <v>2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7</v>
      </c>
      <c r="K56" s="5"/>
      <c r="R56" s="18" t="s">
        <v>62</v>
      </c>
    </row>
    <row r="57" spans="1:18" ht="14.25">
      <c r="A57">
        <v>1</v>
      </c>
      <c r="B57" s="6"/>
      <c r="C57" s="5"/>
      <c r="J57" s="8">
        <v>640618</v>
      </c>
      <c r="K57" s="5" t="s">
        <v>63</v>
      </c>
      <c r="L57" s="8" t="s">
        <v>64</v>
      </c>
      <c r="N57" s="17" t="s">
        <v>65</v>
      </c>
      <c r="R57" s="18" t="s">
        <v>66</v>
      </c>
    </row>
    <row r="58" spans="1:18" ht="14.25">
      <c r="A58">
        <v>2</v>
      </c>
      <c r="B58" s="6"/>
      <c r="C58" s="7"/>
      <c r="J58">
        <v>670425</v>
      </c>
      <c r="K58" s="5" t="s">
        <v>67</v>
      </c>
      <c r="L58" t="s">
        <v>64</v>
      </c>
      <c r="N58" s="18" t="s">
        <v>68</v>
      </c>
      <c r="R58" s="18" t="s">
        <v>69</v>
      </c>
    </row>
    <row r="59" spans="1:18" ht="14.25">
      <c r="A59">
        <v>3</v>
      </c>
      <c r="B59" s="6"/>
      <c r="C59" s="7"/>
      <c r="J59">
        <v>750125</v>
      </c>
      <c r="K59" s="5" t="s">
        <v>70</v>
      </c>
      <c r="L59" t="s">
        <v>64</v>
      </c>
      <c r="N59" s="18" t="s">
        <v>71</v>
      </c>
      <c r="R59" s="18" t="s">
        <v>72</v>
      </c>
    </row>
    <row r="60" spans="1:18" ht="14.25">
      <c r="A60">
        <v>4</v>
      </c>
      <c r="B60" s="6"/>
      <c r="C60" s="7"/>
      <c r="J60">
        <v>741101</v>
      </c>
      <c r="K60" s="5" t="s">
        <v>73</v>
      </c>
      <c r="L60" t="s">
        <v>64</v>
      </c>
      <c r="N60" s="18" t="s">
        <v>74</v>
      </c>
      <c r="R60" s="18" t="s">
        <v>75</v>
      </c>
    </row>
    <row r="61" spans="1:18" ht="14.25">
      <c r="A61">
        <v>5</v>
      </c>
      <c r="B61" s="6"/>
      <c r="C61" s="5"/>
      <c r="J61">
        <v>800927</v>
      </c>
      <c r="K61" s="5" t="s">
        <v>76</v>
      </c>
      <c r="L61" t="s">
        <v>64</v>
      </c>
      <c r="N61" s="18" t="s">
        <v>77</v>
      </c>
      <c r="R61" s="18" t="s">
        <v>78</v>
      </c>
    </row>
    <row r="62" spans="1:18" ht="14.25">
      <c r="A62">
        <v>6</v>
      </c>
      <c r="J62">
        <v>830220</v>
      </c>
      <c r="K62" s="5" t="s">
        <v>79</v>
      </c>
      <c r="L62" t="s">
        <v>64</v>
      </c>
      <c r="N62" s="18" t="s">
        <v>80</v>
      </c>
      <c r="R62" s="18" t="s">
        <v>81</v>
      </c>
    </row>
    <row r="63" spans="1:14" ht="14.25">
      <c r="A63">
        <v>7</v>
      </c>
      <c r="J63" s="6">
        <v>790306</v>
      </c>
      <c r="K63" s="5" t="s">
        <v>82</v>
      </c>
      <c r="L63" t="s">
        <v>64</v>
      </c>
      <c r="N63" s="18" t="s">
        <v>83</v>
      </c>
    </row>
    <row r="64" spans="1:14" ht="14.25">
      <c r="A64">
        <v>8</v>
      </c>
      <c r="J64">
        <v>880524</v>
      </c>
      <c r="K64" s="5" t="s">
        <v>84</v>
      </c>
      <c r="L64" t="s">
        <v>64</v>
      </c>
      <c r="N64" s="18" t="s">
        <v>85</v>
      </c>
    </row>
    <row r="65" spans="1:14" ht="14.25">
      <c r="A65">
        <v>9</v>
      </c>
      <c r="J65">
        <v>880729</v>
      </c>
      <c r="K65" s="5" t="s">
        <v>86</v>
      </c>
      <c r="L65" t="s">
        <v>64</v>
      </c>
      <c r="N65" s="18" t="s">
        <v>87</v>
      </c>
    </row>
    <row r="66" spans="1:14" ht="14.25">
      <c r="A66">
        <v>10</v>
      </c>
      <c r="J66">
        <v>890524</v>
      </c>
      <c r="K66" s="5" t="s">
        <v>88</v>
      </c>
      <c r="L66" t="s">
        <v>64</v>
      </c>
      <c r="N66" s="18" t="s">
        <v>89</v>
      </c>
    </row>
    <row r="67" spans="1:14" ht="12.75">
      <c r="A67">
        <v>11</v>
      </c>
      <c r="J67">
        <v>770221</v>
      </c>
      <c r="K67" t="s">
        <v>90</v>
      </c>
      <c r="L67" t="s">
        <v>12</v>
      </c>
      <c r="N67" s="18" t="s">
        <v>91</v>
      </c>
    </row>
    <row r="68" spans="1:14" ht="12.75">
      <c r="A68">
        <v>12</v>
      </c>
      <c r="N68" s="18" t="s">
        <v>92</v>
      </c>
    </row>
    <row r="69" spans="1:14" ht="12.75">
      <c r="A69">
        <v>13</v>
      </c>
      <c r="N69" s="18" t="s">
        <v>93</v>
      </c>
    </row>
    <row r="70" ht="12.75">
      <c r="A70">
        <v>14</v>
      </c>
    </row>
    <row r="71" ht="12.75">
      <c r="A71">
        <v>15</v>
      </c>
    </row>
    <row r="72" spans="10:12" ht="14.25">
      <c r="J72">
        <v>630405</v>
      </c>
      <c r="K72" s="5" t="s">
        <v>94</v>
      </c>
      <c r="L72" t="s">
        <v>64</v>
      </c>
    </row>
    <row r="73" spans="10:12" ht="14.25">
      <c r="J73">
        <v>721207</v>
      </c>
      <c r="K73" s="5" t="s">
        <v>95</v>
      </c>
      <c r="L73" t="s">
        <v>64</v>
      </c>
    </row>
    <row r="74" spans="10:12" ht="14.25">
      <c r="J74">
        <v>830401</v>
      </c>
      <c r="K74" s="5" t="s">
        <v>96</v>
      </c>
      <c r="L74" t="s">
        <v>64</v>
      </c>
    </row>
    <row r="75" spans="10:12" ht="14.25">
      <c r="J75">
        <v>850307</v>
      </c>
      <c r="K75" s="5" t="s">
        <v>97</v>
      </c>
      <c r="L75" t="s">
        <v>64</v>
      </c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I15" sqref="I15"/>
    </sheetView>
  </sheetViews>
  <sheetFormatPr defaultColWidth="9.140625" defaultRowHeight="15" customHeight="1"/>
  <cols>
    <col min="1" max="1" width="6.140625" style="9" customWidth="1"/>
    <col min="2" max="2" width="11.28125" style="9" customWidth="1"/>
    <col min="3" max="3" width="7.00390625" style="9" customWidth="1"/>
    <col min="4" max="4" width="3.28125" style="9" customWidth="1"/>
    <col min="5" max="5" width="35.28125" style="9" customWidth="1"/>
    <col min="6" max="6" width="5.8515625" style="9" customWidth="1"/>
    <col min="7" max="7" width="6.140625" style="9" customWidth="1"/>
    <col min="8" max="8" width="5.421875" style="9" customWidth="1"/>
    <col min="9" max="9" width="10.140625" style="9" customWidth="1"/>
    <col min="10" max="10" width="12.57421875" style="42" customWidth="1"/>
    <col min="11" max="11" width="10.00390625" style="9" customWidth="1"/>
    <col min="12" max="12" width="10.8515625" style="9" customWidth="1"/>
    <col min="13" max="13" width="11.140625" style="9" customWidth="1"/>
    <col min="14" max="14" width="13.57421875" style="10" customWidth="1"/>
    <col min="15" max="15" width="15.8515625" style="43" customWidth="1"/>
    <col min="16" max="16" width="7.421875" style="9" customWidth="1"/>
    <col min="17" max="17" width="6.7109375" style="9" customWidth="1"/>
    <col min="18" max="18" width="5.00390625" style="9" customWidth="1"/>
    <col min="19" max="19" width="5.57421875" style="9" customWidth="1"/>
    <col min="20" max="16384" width="9.140625" style="9" customWidth="1"/>
  </cols>
  <sheetData>
    <row r="1" spans="2:19" s="56" customFormat="1" ht="24.75" customHeight="1">
      <c r="B1" s="50"/>
      <c r="C1" s="50"/>
      <c r="D1" s="132"/>
      <c r="E1" s="133" t="s">
        <v>206</v>
      </c>
      <c r="F1" s="51"/>
      <c r="G1" s="51"/>
      <c r="H1" s="51"/>
      <c r="I1" s="134" t="s">
        <v>207</v>
      </c>
      <c r="J1" s="135"/>
      <c r="K1" s="51"/>
      <c r="L1" s="51"/>
      <c r="M1" s="51"/>
      <c r="N1" s="136"/>
      <c r="O1" s="51"/>
      <c r="P1" s="51"/>
      <c r="Q1" s="51"/>
      <c r="R1" s="51"/>
      <c r="S1" s="51"/>
    </row>
    <row r="2" spans="2:19" s="56" customFormat="1" ht="18.75" customHeight="1">
      <c r="B2" s="51"/>
      <c r="C2" s="51"/>
      <c r="D2" s="132"/>
      <c r="E2" s="133" t="s">
        <v>208</v>
      </c>
      <c r="F2" s="51"/>
      <c r="G2" s="51"/>
      <c r="H2" s="51"/>
      <c r="J2" s="135"/>
      <c r="K2" s="51"/>
      <c r="L2" s="51"/>
      <c r="M2" s="51"/>
      <c r="N2" s="3"/>
      <c r="O2" s="51"/>
      <c r="P2" s="51"/>
      <c r="Q2" s="51"/>
      <c r="R2" s="51"/>
      <c r="S2" s="51"/>
    </row>
    <row r="3" spans="2:19" s="56" customFormat="1" ht="24.75" customHeight="1">
      <c r="B3" s="51"/>
      <c r="C3" s="51"/>
      <c r="D3" s="132"/>
      <c r="E3" s="133" t="s">
        <v>209</v>
      </c>
      <c r="F3" s="51"/>
      <c r="G3" s="51"/>
      <c r="H3" s="51"/>
      <c r="I3" s="134" t="s">
        <v>15</v>
      </c>
      <c r="J3" s="135"/>
      <c r="K3" s="51"/>
      <c r="L3" s="51"/>
      <c r="M3" s="51"/>
      <c r="N3" s="3"/>
      <c r="O3" s="51"/>
      <c r="P3" s="51"/>
      <c r="Q3" s="51"/>
      <c r="R3" s="51"/>
      <c r="S3" s="51"/>
    </row>
    <row r="4" spans="2:19" s="56" customFormat="1" ht="18.75" customHeight="1">
      <c r="B4" s="51"/>
      <c r="C4" s="51"/>
      <c r="D4" s="132"/>
      <c r="E4" s="133" t="s">
        <v>210</v>
      </c>
      <c r="F4" s="51"/>
      <c r="G4" s="51"/>
      <c r="H4" s="51"/>
      <c r="I4" s="52"/>
      <c r="J4" s="135"/>
      <c r="K4" s="53" t="s">
        <v>211</v>
      </c>
      <c r="L4" s="51"/>
      <c r="M4" s="51"/>
      <c r="N4" s="3"/>
      <c r="O4" s="51"/>
      <c r="P4" s="51"/>
      <c r="Q4" s="51"/>
      <c r="R4" s="51"/>
      <c r="S4" s="51"/>
    </row>
    <row r="5" spans="2:19" s="56" customFormat="1" ht="18.75" customHeight="1">
      <c r="B5" s="51"/>
      <c r="C5" s="51"/>
      <c r="D5" s="132" t="s">
        <v>205</v>
      </c>
      <c r="E5" s="133" t="s">
        <v>212</v>
      </c>
      <c r="F5" s="51"/>
      <c r="G5" s="51"/>
      <c r="H5" s="51"/>
      <c r="I5" s="51"/>
      <c r="J5" s="137"/>
      <c r="K5" s="53" t="s">
        <v>213</v>
      </c>
      <c r="L5" s="51"/>
      <c r="M5" s="51"/>
      <c r="N5" s="53"/>
      <c r="O5" s="51"/>
      <c r="P5" s="51"/>
      <c r="Q5" s="51"/>
      <c r="R5" s="51"/>
      <c r="S5" s="51"/>
    </row>
    <row r="6" spans="2:19" s="56" customFormat="1" ht="18.75" customHeight="1">
      <c r="B6" s="51"/>
      <c r="C6" s="51"/>
      <c r="D6" s="51"/>
      <c r="E6" s="51"/>
      <c r="F6" s="51"/>
      <c r="G6" s="51"/>
      <c r="H6" s="51"/>
      <c r="I6" s="51"/>
      <c r="J6" s="137"/>
      <c r="K6" s="109" t="s">
        <v>181</v>
      </c>
      <c r="L6" s="51"/>
      <c r="M6" s="51"/>
      <c r="N6" s="53"/>
      <c r="O6" s="51"/>
      <c r="P6" s="51"/>
      <c r="Q6" s="51"/>
      <c r="R6" s="51"/>
      <c r="S6" s="51"/>
    </row>
    <row r="7" spans="2:19" s="56" customFormat="1" ht="16.5" customHeight="1">
      <c r="B7" s="51"/>
      <c r="C7" s="51"/>
      <c r="D7" s="51"/>
      <c r="E7" s="51"/>
      <c r="F7" s="51"/>
      <c r="G7" s="51"/>
      <c r="H7" s="51"/>
      <c r="I7" s="51"/>
      <c r="J7" s="137"/>
      <c r="K7" s="51"/>
      <c r="L7" s="51"/>
      <c r="M7" s="51"/>
      <c r="N7" s="53"/>
      <c r="O7" s="51"/>
      <c r="P7" s="51"/>
      <c r="Q7" s="51"/>
      <c r="R7" s="51"/>
      <c r="S7" s="51"/>
    </row>
    <row r="8" spans="3:15" s="56" customFormat="1" ht="16.5" customHeight="1">
      <c r="C8" s="59" t="s">
        <v>163</v>
      </c>
      <c r="D8" s="61"/>
      <c r="E8" s="138" t="s">
        <v>23</v>
      </c>
      <c r="F8" s="51"/>
      <c r="G8" s="59" t="s">
        <v>214</v>
      </c>
      <c r="H8" s="61"/>
      <c r="I8" s="139">
        <v>1</v>
      </c>
      <c r="K8" s="59" t="s">
        <v>215</v>
      </c>
      <c r="L8" s="61" t="s">
        <v>216</v>
      </c>
      <c r="M8" s="61"/>
      <c r="N8" s="59" t="s">
        <v>217</v>
      </c>
      <c r="O8" s="59"/>
    </row>
    <row r="9" spans="2:19" s="56" customFormat="1" ht="16.5" customHeight="1">
      <c r="B9" s="51"/>
      <c r="C9" s="51"/>
      <c r="D9" s="51"/>
      <c r="F9" s="127"/>
      <c r="G9" s="51"/>
      <c r="H9" s="127"/>
      <c r="I9" s="51"/>
      <c r="J9" s="137"/>
      <c r="K9" s="53"/>
      <c r="L9" s="51"/>
      <c r="M9" s="127"/>
      <c r="N9" s="53"/>
      <c r="O9" s="51"/>
      <c r="P9" s="51"/>
      <c r="Q9" s="51"/>
      <c r="R9" s="51"/>
      <c r="S9" s="51"/>
    </row>
    <row r="10" spans="2:18" s="56" customFormat="1" ht="16.5" customHeight="1">
      <c r="B10" s="107" t="s">
        <v>180</v>
      </c>
      <c r="C10" s="108"/>
      <c r="D10" s="50"/>
      <c r="E10" s="103"/>
      <c r="F10" s="50"/>
      <c r="G10" s="50"/>
      <c r="H10" s="104"/>
      <c r="I10" s="105"/>
      <c r="J10" s="103"/>
      <c r="K10" s="50"/>
      <c r="L10" s="50"/>
      <c r="M10" s="109"/>
      <c r="N10" s="68"/>
      <c r="R10" s="51"/>
    </row>
    <row r="11" spans="2:18" s="56" customFormat="1" ht="16.5" customHeight="1">
      <c r="B11" s="107"/>
      <c r="C11" s="108"/>
      <c r="D11" s="50"/>
      <c r="E11" s="103"/>
      <c r="F11" s="50"/>
      <c r="G11" s="50"/>
      <c r="H11" s="104"/>
      <c r="I11" s="105"/>
      <c r="J11" s="103"/>
      <c r="K11" s="50"/>
      <c r="L11" s="50"/>
      <c r="M11" s="109"/>
      <c r="N11" s="68"/>
      <c r="R11" s="51"/>
    </row>
    <row r="12" spans="2:19" ht="19.5" customHeight="1">
      <c r="B12" s="140" t="s">
        <v>218</v>
      </c>
      <c r="C12" s="141"/>
      <c r="D12" s="142"/>
      <c r="E12" s="143" t="s">
        <v>162</v>
      </c>
      <c r="F12" s="144"/>
      <c r="G12" s="141"/>
      <c r="H12" s="145"/>
      <c r="I12" s="146" t="s">
        <v>219</v>
      </c>
      <c r="J12" s="147" t="s">
        <v>220</v>
      </c>
      <c r="K12" s="146" t="s">
        <v>221</v>
      </c>
      <c r="L12" s="146" t="s">
        <v>222</v>
      </c>
      <c r="M12" s="148" t="s">
        <v>223</v>
      </c>
      <c r="N12" s="146" t="s">
        <v>224</v>
      </c>
      <c r="O12" s="149" t="s">
        <v>225</v>
      </c>
      <c r="P12" s="150"/>
      <c r="Q12" s="150"/>
      <c r="R12" s="36"/>
      <c r="S12" s="36"/>
    </row>
    <row r="13" spans="2:15" s="36" customFormat="1" ht="19.5" customHeight="1">
      <c r="B13" s="151"/>
      <c r="C13" s="152"/>
      <c r="D13" s="153"/>
      <c r="E13" s="154"/>
      <c r="F13" s="152"/>
      <c r="G13" s="152"/>
      <c r="H13" s="153"/>
      <c r="I13" s="155" t="s">
        <v>226</v>
      </c>
      <c r="J13" s="156"/>
      <c r="K13" s="155"/>
      <c r="L13" s="155"/>
      <c r="M13" s="153"/>
      <c r="N13" s="157"/>
      <c r="O13" s="158"/>
    </row>
    <row r="14" spans="2:19" s="159" customFormat="1" ht="39.75" customHeight="1">
      <c r="B14" s="160"/>
      <c r="C14" s="161"/>
      <c r="D14" s="162"/>
      <c r="E14" s="163"/>
      <c r="F14" s="161"/>
      <c r="G14" s="165"/>
      <c r="H14" s="166"/>
      <c r="I14" s="167"/>
      <c r="J14" s="168">
        <f>IF(I14&lt;&gt;0,VLOOKUP(INT(I14),Wilksmen,(I14-INT(I14))*10+2),0)</f>
        <v>0</v>
      </c>
      <c r="K14" s="167"/>
      <c r="L14" s="167"/>
      <c r="M14" s="167"/>
      <c r="N14" s="169">
        <f>SUM(K14:M14)</f>
        <v>0</v>
      </c>
      <c r="O14" s="170">
        <f>SUM(N14*J14)</f>
        <v>0</v>
      </c>
      <c r="P14" s="171"/>
      <c r="Q14" s="171"/>
      <c r="R14" s="171"/>
      <c r="S14" s="171"/>
    </row>
    <row r="15" spans="2:19" s="159" customFormat="1" ht="39.75" customHeight="1">
      <c r="B15" s="172"/>
      <c r="C15" s="171"/>
      <c r="D15" s="173"/>
      <c r="E15" s="174"/>
      <c r="F15" s="175"/>
      <c r="G15" s="176"/>
      <c r="H15" s="177"/>
      <c r="I15" s="178"/>
      <c r="J15" s="168">
        <f>IF(I15&lt;&gt;0,VLOOKUP(INT(I15),Wilksmen,(I15-INT(I15))*10+2),0)</f>
        <v>0</v>
      </c>
      <c r="K15" s="178"/>
      <c r="L15" s="178"/>
      <c r="M15" s="178"/>
      <c r="N15" s="179">
        <f>SUM(K15:M15)</f>
        <v>0</v>
      </c>
      <c r="O15" s="170">
        <f>SUM(N15*J15)</f>
        <v>0</v>
      </c>
      <c r="P15" s="176"/>
      <c r="Q15" s="176"/>
      <c r="R15" s="176"/>
      <c r="S15" s="176"/>
    </row>
    <row r="16" spans="2:19" s="159" customFormat="1" ht="39.75" customHeight="1">
      <c r="B16" s="174"/>
      <c r="C16" s="180"/>
      <c r="D16" s="181"/>
      <c r="E16" s="174"/>
      <c r="F16" s="182"/>
      <c r="G16" s="182"/>
      <c r="H16" s="183"/>
      <c r="I16" s="178"/>
      <c r="J16" s="168">
        <f>IF(I16&lt;&gt;0,VLOOKUP(INT(I16),Wilksmen,(I16-INT(I16))*10+2),0)</f>
        <v>0</v>
      </c>
      <c r="K16" s="178"/>
      <c r="L16" s="178"/>
      <c r="M16" s="178"/>
      <c r="N16" s="179">
        <f>SUM(K16:M16)</f>
        <v>0</v>
      </c>
      <c r="O16" s="170">
        <f>SUM(N16*J16)</f>
        <v>0</v>
      </c>
      <c r="P16" s="176"/>
      <c r="Q16" s="176"/>
      <c r="R16" s="176"/>
      <c r="S16" s="176"/>
    </row>
    <row r="17" spans="2:19" s="159" customFormat="1" ht="39.75" customHeight="1">
      <c r="B17" s="172"/>
      <c r="C17" s="171"/>
      <c r="D17" s="173"/>
      <c r="E17" s="174"/>
      <c r="F17" s="176"/>
      <c r="G17" s="176"/>
      <c r="H17" s="177"/>
      <c r="I17" s="178"/>
      <c r="J17" s="168">
        <f>IF(I17&lt;&gt;0,VLOOKUP(INT(I17),Wilksmen,(I17-INT(I17))*10+2),0)</f>
        <v>0</v>
      </c>
      <c r="K17" s="178"/>
      <c r="L17" s="178"/>
      <c r="M17" s="178"/>
      <c r="N17" s="179">
        <f>SUM(K17:M17)</f>
        <v>0</v>
      </c>
      <c r="O17" s="170">
        <f>SUM(N17*J17)</f>
        <v>0</v>
      </c>
      <c r="P17" s="176"/>
      <c r="Q17" s="176"/>
      <c r="R17" s="176"/>
      <c r="S17" s="176"/>
    </row>
    <row r="18" spans="2:19" s="159" customFormat="1" ht="39.75" customHeight="1">
      <c r="B18" s="174"/>
      <c r="C18" s="180"/>
      <c r="D18" s="181"/>
      <c r="E18" s="174"/>
      <c r="F18" s="182"/>
      <c r="G18" s="182"/>
      <c r="H18" s="183"/>
      <c r="I18" s="178"/>
      <c r="J18" s="168">
        <f>IF(I18&lt;&gt;0,VLOOKUP(INT(I18),Wilksmen,(I18-INT(I18))*10+2),0)</f>
        <v>0</v>
      </c>
      <c r="K18" s="178"/>
      <c r="L18" s="178"/>
      <c r="M18" s="178"/>
      <c r="N18" s="179">
        <f>SUM(K18:M18)</f>
        <v>0</v>
      </c>
      <c r="O18" s="170">
        <f>SUM(N18*J18)</f>
        <v>0</v>
      </c>
      <c r="P18" s="176"/>
      <c r="Q18" s="176"/>
      <c r="R18" s="176"/>
      <c r="S18" s="176"/>
    </row>
    <row r="19" spans="2:19" s="36" customFormat="1" ht="18" customHeight="1">
      <c r="B19" s="184"/>
      <c r="C19" s="184"/>
      <c r="D19" s="184"/>
      <c r="E19" s="184"/>
      <c r="F19" s="103"/>
      <c r="G19" s="103"/>
      <c r="H19" s="103"/>
      <c r="I19" s="103"/>
      <c r="J19" s="106"/>
      <c r="K19" s="103"/>
      <c r="L19" s="103"/>
      <c r="M19" s="103"/>
      <c r="N19" s="105"/>
      <c r="O19" s="185"/>
      <c r="P19" s="103"/>
      <c r="Q19" s="103"/>
      <c r="R19" s="103"/>
      <c r="S19" s="103"/>
    </row>
    <row r="20" spans="2:19" s="36" customFormat="1" ht="24.75" customHeight="1">
      <c r="B20" s="184"/>
      <c r="C20" s="184"/>
      <c r="D20" s="184"/>
      <c r="E20" s="184"/>
      <c r="F20" s="103"/>
      <c r="G20" s="103"/>
      <c r="H20" s="103"/>
      <c r="I20" s="103"/>
      <c r="J20" s="106"/>
      <c r="K20" s="103"/>
      <c r="L20" s="103"/>
      <c r="M20" s="186" t="s">
        <v>230</v>
      </c>
      <c r="N20" s="130"/>
      <c r="O20" s="187">
        <f>SUM(O14:O18)</f>
        <v>0</v>
      </c>
      <c r="P20" s="103"/>
      <c r="Q20" s="103"/>
      <c r="R20" s="103"/>
      <c r="S20" s="103"/>
    </row>
    <row r="21" spans="2:19" s="36" customFormat="1" ht="18" customHeight="1">
      <c r="B21" s="184"/>
      <c r="C21" s="184"/>
      <c r="D21" s="184"/>
      <c r="E21" s="184"/>
      <c r="F21" s="103"/>
      <c r="G21" s="103"/>
      <c r="H21" s="103"/>
      <c r="I21" s="103"/>
      <c r="J21" s="106"/>
      <c r="K21" s="103"/>
      <c r="L21" s="103"/>
      <c r="M21" s="103"/>
      <c r="N21" s="105"/>
      <c r="O21" s="104"/>
      <c r="P21" s="103"/>
      <c r="Q21" s="103"/>
      <c r="R21" s="103"/>
      <c r="S21" s="103"/>
    </row>
    <row r="22" spans="2:19" s="36" customFormat="1" ht="18" customHeight="1">
      <c r="B22" s="184"/>
      <c r="C22" s="114" t="s">
        <v>231</v>
      </c>
      <c r="D22" s="121"/>
      <c r="E22" s="32"/>
      <c r="F22" s="188"/>
      <c r="G22" s="188"/>
      <c r="H22" s="103"/>
      <c r="I22" s="188" t="s">
        <v>163</v>
      </c>
      <c r="J22" s="189"/>
      <c r="K22" s="188"/>
      <c r="L22" s="188"/>
      <c r="M22" s="103"/>
      <c r="N22" s="190" t="s">
        <v>232</v>
      </c>
      <c r="O22" s="191"/>
      <c r="P22" s="103"/>
      <c r="Q22" s="103"/>
      <c r="R22" s="103"/>
      <c r="S22" s="103"/>
    </row>
    <row r="23" spans="2:19" s="36" customFormat="1" ht="18" customHeight="1">
      <c r="B23" s="184"/>
      <c r="C23" s="184"/>
      <c r="D23" s="184"/>
      <c r="E23" s="184"/>
      <c r="F23" s="103"/>
      <c r="G23" s="103"/>
      <c r="H23" s="103"/>
      <c r="I23" s="103"/>
      <c r="J23" s="106"/>
      <c r="K23" s="103"/>
      <c r="L23" s="103"/>
      <c r="M23" s="103"/>
      <c r="N23" s="105"/>
      <c r="O23" s="104"/>
      <c r="P23" s="103"/>
      <c r="Q23" s="103"/>
      <c r="R23" s="103"/>
      <c r="S23" s="103"/>
    </row>
    <row r="24" spans="2:19" s="36" customFormat="1" ht="18" customHeight="1">
      <c r="B24" s="184"/>
      <c r="C24" s="184"/>
      <c r="D24" s="184"/>
      <c r="E24" s="184"/>
      <c r="F24" s="103"/>
      <c r="G24" s="103"/>
      <c r="H24" s="103"/>
      <c r="I24" s="103"/>
      <c r="J24" s="106"/>
      <c r="K24" s="103"/>
      <c r="L24" s="103"/>
      <c r="M24" s="103"/>
      <c r="N24" s="105"/>
      <c r="O24" s="104"/>
      <c r="P24" s="103"/>
      <c r="Q24" s="103"/>
      <c r="R24" s="103"/>
      <c r="S24" s="103"/>
    </row>
    <row r="25" spans="2:19" s="36" customFormat="1" ht="18" customHeight="1">
      <c r="B25" s="184"/>
      <c r="C25" s="184"/>
      <c r="D25" s="184"/>
      <c r="E25" s="184"/>
      <c r="F25" s="103"/>
      <c r="G25" s="103"/>
      <c r="H25" s="103"/>
      <c r="I25" s="103"/>
      <c r="J25" s="106"/>
      <c r="K25" s="103"/>
      <c r="L25" s="103"/>
      <c r="M25" s="103"/>
      <c r="N25" s="105"/>
      <c r="O25" s="104"/>
      <c r="P25" s="103"/>
      <c r="Q25" s="103"/>
      <c r="R25" s="103"/>
      <c r="S25" s="103"/>
    </row>
    <row r="26" spans="2:19" s="36" customFormat="1" ht="18" customHeight="1">
      <c r="B26" s="184"/>
      <c r="C26" s="184"/>
      <c r="D26" s="184"/>
      <c r="E26" s="184"/>
      <c r="F26" s="103"/>
      <c r="G26" s="103"/>
      <c r="H26" s="103"/>
      <c r="I26" s="103"/>
      <c r="J26" s="106"/>
      <c r="K26" s="103"/>
      <c r="L26" s="103"/>
      <c r="M26" s="103"/>
      <c r="N26" s="105"/>
      <c r="O26" s="104"/>
      <c r="P26" s="103"/>
      <c r="Q26" s="103"/>
      <c r="R26" s="103"/>
      <c r="S26" s="103"/>
    </row>
    <row r="27" spans="2:19" s="36" customFormat="1" ht="18" customHeight="1">
      <c r="B27" s="184"/>
      <c r="C27" s="184"/>
      <c r="D27" s="184"/>
      <c r="E27" s="184"/>
      <c r="F27" s="103"/>
      <c r="G27" s="103"/>
      <c r="H27" s="103"/>
      <c r="I27" s="103"/>
      <c r="J27" s="106"/>
      <c r="K27" s="103"/>
      <c r="L27" s="103"/>
      <c r="M27" s="103"/>
      <c r="N27" s="105"/>
      <c r="O27" s="104"/>
      <c r="P27" s="103"/>
      <c r="Q27" s="103"/>
      <c r="R27" s="103"/>
      <c r="S27" s="103"/>
    </row>
    <row r="28" spans="2:19" s="36" customFormat="1" ht="18" customHeight="1">
      <c r="B28" s="184"/>
      <c r="C28" s="184"/>
      <c r="D28" s="184"/>
      <c r="E28" s="184"/>
      <c r="F28" s="103"/>
      <c r="G28" s="103"/>
      <c r="H28" s="103"/>
      <c r="I28" s="103"/>
      <c r="J28" s="106"/>
      <c r="K28" s="103"/>
      <c r="L28" s="103"/>
      <c r="M28" s="103"/>
      <c r="N28" s="105"/>
      <c r="O28" s="104"/>
      <c r="P28" s="103"/>
      <c r="Q28" s="103"/>
      <c r="R28" s="103"/>
      <c r="S28" s="103"/>
    </row>
    <row r="29" spans="2:19" s="36" customFormat="1" ht="18" customHeight="1">
      <c r="B29" s="184"/>
      <c r="C29" s="184"/>
      <c r="D29" s="184"/>
      <c r="E29" s="184"/>
      <c r="F29" s="103"/>
      <c r="G29" s="103"/>
      <c r="H29" s="103"/>
      <c r="I29" s="103"/>
      <c r="J29" s="106"/>
      <c r="K29" s="103"/>
      <c r="L29" s="103"/>
      <c r="M29" s="103"/>
      <c r="N29" s="105"/>
      <c r="O29" s="104"/>
      <c r="P29" s="103"/>
      <c r="Q29" s="103"/>
      <c r="R29" s="103"/>
      <c r="S29" s="103"/>
    </row>
    <row r="30" spans="2:22" ht="15" customHeight="1">
      <c r="B30" s="36"/>
      <c r="C30" s="36"/>
      <c r="D30" s="36"/>
      <c r="E30" s="192"/>
      <c r="F30" s="36"/>
      <c r="G30" s="36"/>
      <c r="H30" s="36"/>
      <c r="I30" s="36"/>
      <c r="J30" s="193"/>
      <c r="K30" s="36"/>
      <c r="L30" s="36"/>
      <c r="M30" s="36"/>
      <c r="N30" s="150"/>
      <c r="O30" s="194"/>
      <c r="P30" s="36"/>
      <c r="Q30" s="36"/>
      <c r="R30" s="36"/>
      <c r="S30" s="36"/>
      <c r="T30" s="36"/>
      <c r="U30" s="36"/>
      <c r="V30" s="36"/>
    </row>
    <row r="31" spans="2:19" s="101" customFormat="1" ht="15" customHeight="1">
      <c r="B31" s="50"/>
      <c r="C31" s="50"/>
      <c r="D31" s="50"/>
      <c r="E31" s="50"/>
      <c r="F31" s="50"/>
      <c r="G31" s="50"/>
      <c r="H31" s="50"/>
      <c r="I31" s="50"/>
      <c r="J31" s="137"/>
      <c r="K31" s="50"/>
      <c r="L31" s="50"/>
      <c r="M31" s="50"/>
      <c r="N31" s="195"/>
      <c r="O31" s="196"/>
      <c r="P31" s="50"/>
      <c r="Q31" s="50"/>
      <c r="R31" s="50"/>
      <c r="S31" s="50"/>
    </row>
    <row r="32" spans="2:19" s="101" customFormat="1" ht="15" customHeight="1">
      <c r="B32" s="50"/>
      <c r="C32" s="50"/>
      <c r="D32" s="50"/>
      <c r="E32" s="50"/>
      <c r="F32" s="50"/>
      <c r="G32" s="50"/>
      <c r="H32" s="3"/>
      <c r="I32" s="50"/>
      <c r="J32" s="137"/>
      <c r="K32" s="50"/>
      <c r="L32" s="50"/>
      <c r="M32" s="197"/>
      <c r="N32" s="50"/>
      <c r="O32" s="50"/>
      <c r="P32" s="197"/>
      <c r="Q32" s="196"/>
      <c r="R32" s="50"/>
      <c r="S32" s="50"/>
    </row>
    <row r="33" spans="2:19" s="101" customFormat="1" ht="15" customHeight="1">
      <c r="B33" s="50"/>
      <c r="C33" s="50"/>
      <c r="D33" s="50"/>
      <c r="E33" s="50"/>
      <c r="F33" s="50"/>
      <c r="G33" s="50"/>
      <c r="H33" s="3"/>
      <c r="I33" s="50"/>
      <c r="J33" s="137"/>
      <c r="K33" s="50"/>
      <c r="L33" s="50"/>
      <c r="M33" s="195"/>
      <c r="N33" s="50"/>
      <c r="O33" s="195"/>
      <c r="P33" s="137"/>
      <c r="Q33" s="196"/>
      <c r="R33" s="50"/>
      <c r="S33" s="50"/>
    </row>
    <row r="34" spans="2:19" s="101" customFormat="1" ht="15" customHeight="1">
      <c r="B34" s="198"/>
      <c r="C34" s="198"/>
      <c r="D34" s="198"/>
      <c r="E34" s="198"/>
      <c r="F34" s="198"/>
      <c r="G34" s="198"/>
      <c r="H34" s="199"/>
      <c r="I34" s="198"/>
      <c r="J34" s="200"/>
      <c r="K34" s="50"/>
      <c r="L34" s="50"/>
      <c r="M34" s="201"/>
      <c r="N34" s="50"/>
      <c r="O34" s="195"/>
      <c r="P34" s="137"/>
      <c r="Q34" s="196"/>
      <c r="R34" s="50"/>
      <c r="S34" s="50"/>
    </row>
    <row r="35" spans="2:19" s="101" customFormat="1" ht="15" customHeight="1">
      <c r="B35" s="50"/>
      <c r="C35" s="50"/>
      <c r="D35" s="50"/>
      <c r="E35" s="50"/>
      <c r="F35" s="50"/>
      <c r="G35" s="50"/>
      <c r="H35" s="3"/>
      <c r="I35" s="50"/>
      <c r="J35" s="137"/>
      <c r="K35" s="50"/>
      <c r="L35" s="50"/>
      <c r="M35" s="195"/>
      <c r="N35" s="50"/>
      <c r="O35" s="195"/>
      <c r="P35" s="137"/>
      <c r="Q35" s="196"/>
      <c r="R35" s="50"/>
      <c r="S35" s="50"/>
    </row>
    <row r="36" spans="2:19" s="101" customFormat="1" ht="15" customHeight="1">
      <c r="B36" s="50"/>
      <c r="C36" s="50"/>
      <c r="D36" s="50"/>
      <c r="E36" s="50"/>
      <c r="F36" s="50"/>
      <c r="G36" s="50"/>
      <c r="H36" s="3"/>
      <c r="I36" s="50"/>
      <c r="J36" s="137"/>
      <c r="K36" s="50"/>
      <c r="L36" s="50"/>
      <c r="M36" s="50"/>
      <c r="N36" s="50"/>
      <c r="O36" s="50"/>
      <c r="P36" s="50"/>
      <c r="Q36" s="196"/>
      <c r="R36" s="50"/>
      <c r="S36" s="50"/>
    </row>
    <row r="37" spans="2:19" s="101" customFormat="1" ht="15" customHeight="1">
      <c r="B37" s="50"/>
      <c r="C37" s="50"/>
      <c r="D37" s="50"/>
      <c r="E37" s="50"/>
      <c r="F37" s="50"/>
      <c r="G37" s="50"/>
      <c r="H37" s="50"/>
      <c r="I37" s="3"/>
      <c r="J37" s="202"/>
      <c r="K37" s="50"/>
      <c r="L37" s="195"/>
      <c r="M37" s="50"/>
      <c r="N37" s="3"/>
      <c r="O37" s="195"/>
      <c r="P37" s="137"/>
      <c r="Q37" s="196"/>
      <c r="R37" s="50"/>
      <c r="S37" s="50"/>
    </row>
    <row r="38" spans="2:19" ht="15" customHeight="1">
      <c r="B38" s="184"/>
      <c r="C38" s="184"/>
      <c r="D38" s="36"/>
      <c r="E38" s="36"/>
      <c r="F38" s="184"/>
      <c r="G38" s="36"/>
      <c r="H38" s="36"/>
      <c r="I38" s="3"/>
      <c r="J38" s="202"/>
      <c r="K38" s="184"/>
      <c r="L38" s="150"/>
      <c r="M38" s="36"/>
      <c r="N38" s="3"/>
      <c r="O38" s="150"/>
      <c r="P38" s="193"/>
      <c r="Q38" s="194"/>
      <c r="R38" s="36"/>
      <c r="S38" s="36"/>
    </row>
    <row r="39" spans="2:19" ht="15" customHeight="1">
      <c r="B39" s="36"/>
      <c r="C39" s="36"/>
      <c r="D39" s="36"/>
      <c r="E39" s="36"/>
      <c r="F39" s="36"/>
      <c r="G39" s="36"/>
      <c r="H39" s="36"/>
      <c r="I39" s="36"/>
      <c r="J39" s="193"/>
      <c r="K39" s="36"/>
      <c r="L39" s="36"/>
      <c r="M39" s="36"/>
      <c r="N39" s="150"/>
      <c r="O39" s="194"/>
      <c r="P39" s="36"/>
      <c r="Q39" s="36"/>
      <c r="R39" s="36"/>
      <c r="S39" s="36"/>
    </row>
  </sheetData>
  <hyperlinks>
    <hyperlink ref="K6" r:id="rId1" display="E-Mail: kansli@styrkelyft.se"/>
  </hyperlinks>
  <printOptions/>
  <pageMargins left="0.39375" right="0.39375" top="0.9840277777777778" bottom="0.5902777777777778" header="0.5118055555555556" footer="0.5118055555555556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3">
      <selection activeCell="R11" sqref="R11"/>
    </sheetView>
  </sheetViews>
  <sheetFormatPr defaultColWidth="9.140625" defaultRowHeight="15" customHeight="1"/>
  <cols>
    <col min="1" max="1" width="9.140625" style="9" customWidth="1"/>
    <col min="2" max="2" width="10.421875" style="9" customWidth="1"/>
    <col min="3" max="3" width="8.00390625" style="9" customWidth="1"/>
    <col min="4" max="4" width="7.8515625" style="9" customWidth="1"/>
    <col min="5" max="5" width="35.57421875" style="9" customWidth="1"/>
    <col min="6" max="6" width="13.57421875" style="9" customWidth="1"/>
    <col min="7" max="7" width="8.8515625" style="9" customWidth="1"/>
    <col min="8" max="8" width="6.140625" style="9" customWidth="1"/>
    <col min="9" max="9" width="6.28125" style="9" customWidth="1"/>
    <col min="10" max="10" width="7.00390625" style="9" customWidth="1"/>
    <col min="11" max="11" width="0.9921875" style="9" customWidth="1"/>
    <col min="12" max="12" width="9.7109375" style="9" customWidth="1"/>
    <col min="13" max="13" width="9.57421875" style="9" customWidth="1"/>
    <col min="14" max="14" width="10.28125" style="9" customWidth="1"/>
    <col min="15" max="15" width="0.85546875" style="10" customWidth="1"/>
    <col min="16" max="16" width="10.421875" style="10" customWidth="1"/>
    <col min="17" max="17" width="8.8515625" style="9" customWidth="1"/>
    <col min="18" max="18" width="14.28125" style="204" customWidth="1"/>
    <col min="19" max="19" width="8.28125" style="43" customWidth="1"/>
    <col min="20" max="20" width="7.421875" style="9" customWidth="1"/>
    <col min="21" max="21" width="8.421875" style="9" customWidth="1"/>
    <col min="22" max="22" width="5.00390625" style="9" customWidth="1"/>
    <col min="23" max="23" width="5.57421875" style="9" customWidth="1"/>
    <col min="24" max="16384" width="9.140625" style="9" customWidth="1"/>
  </cols>
  <sheetData>
    <row r="1" spans="2:23" ht="1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4"/>
      <c r="P1" s="44"/>
      <c r="Q1" s="32"/>
      <c r="R1" s="205"/>
      <c r="S1" s="46"/>
      <c r="T1" s="32"/>
      <c r="U1" s="36"/>
      <c r="V1" s="36"/>
      <c r="W1" s="36"/>
    </row>
    <row r="2" spans="2:23" ht="15" customHeight="1">
      <c r="B2" s="47"/>
      <c r="C2" s="36"/>
      <c r="T2" s="48"/>
      <c r="U2" s="36"/>
      <c r="V2" s="36"/>
      <c r="W2" s="36"/>
    </row>
    <row r="3" spans="2:23" s="56" customFormat="1" ht="21.75" customHeight="1">
      <c r="B3" s="49"/>
      <c r="C3" s="50"/>
      <c r="D3" s="51"/>
      <c r="E3" s="51"/>
      <c r="F3" s="51"/>
      <c r="G3" s="51"/>
      <c r="H3" s="206" t="s">
        <v>148</v>
      </c>
      <c r="K3" s="53"/>
      <c r="L3" s="51"/>
      <c r="M3" s="51"/>
      <c r="N3" s="59" t="s">
        <v>147</v>
      </c>
      <c r="O3" s="3"/>
      <c r="P3" s="59"/>
      <c r="Q3" s="207" t="str">
        <f>blad1!K5</f>
        <v>Kalmar AK</v>
      </c>
      <c r="R3" s="69"/>
      <c r="S3" s="61"/>
      <c r="T3" s="67"/>
      <c r="U3" s="51"/>
      <c r="V3" s="51"/>
      <c r="W3" s="51"/>
    </row>
    <row r="4" spans="2:23" s="56" customFormat="1" ht="21.75" customHeight="1">
      <c r="B4" s="57"/>
      <c r="C4" s="51"/>
      <c r="D4" s="51"/>
      <c r="E4" s="51"/>
      <c r="F4" s="51"/>
      <c r="G4" s="51"/>
      <c r="H4" s="208" t="s">
        <v>16</v>
      </c>
      <c r="K4" s="51"/>
      <c r="L4" s="51"/>
      <c r="M4" s="51"/>
      <c r="N4" s="59" t="s">
        <v>149</v>
      </c>
      <c r="O4" s="3"/>
      <c r="P4" s="59"/>
      <c r="Q4" s="209" t="s">
        <v>150</v>
      </c>
      <c r="R4" s="69"/>
      <c r="S4" s="61"/>
      <c r="T4" s="67"/>
      <c r="U4" s="51"/>
      <c r="V4" s="51"/>
      <c r="W4" s="51"/>
    </row>
    <row r="5" spans="2:23" s="56" customFormat="1" ht="21.75" customHeight="1">
      <c r="B5" s="5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9" t="s">
        <v>151</v>
      </c>
      <c r="O5" s="31"/>
      <c r="P5" s="59"/>
      <c r="Q5" s="207" t="s">
        <v>152</v>
      </c>
      <c r="R5" s="69"/>
      <c r="S5" s="61"/>
      <c r="T5" s="67"/>
      <c r="U5" s="51"/>
      <c r="V5" s="51"/>
      <c r="W5" s="51"/>
    </row>
    <row r="6" spans="2:23" s="56" customFormat="1" ht="23.25" customHeight="1">
      <c r="B6" s="57"/>
      <c r="C6" s="51"/>
      <c r="D6" s="51"/>
      <c r="E6" s="210"/>
      <c r="F6" s="64"/>
      <c r="G6" s="53"/>
      <c r="H6" s="51"/>
      <c r="I6" s="125"/>
      <c r="J6" s="51"/>
      <c r="K6" s="51"/>
      <c r="L6" s="51"/>
      <c r="M6" s="51"/>
      <c r="N6" s="51"/>
      <c r="O6" s="3"/>
      <c r="P6" s="3"/>
      <c r="R6" s="112"/>
      <c r="T6" s="55"/>
      <c r="U6" s="51"/>
      <c r="V6" s="51"/>
      <c r="W6" s="51"/>
    </row>
    <row r="7" spans="2:23" s="56" customFormat="1" ht="18.75" customHeight="1">
      <c r="B7" s="57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"/>
      <c r="P7" s="3"/>
      <c r="R7" s="112"/>
      <c r="T7" s="55"/>
      <c r="U7" s="51"/>
      <c r="V7" s="51"/>
      <c r="W7" s="51"/>
    </row>
    <row r="8" spans="2:23" s="56" customFormat="1" ht="18.75" customHeight="1">
      <c r="B8" s="57"/>
      <c r="C8" s="51"/>
      <c r="D8" s="51"/>
      <c r="E8" s="51"/>
      <c r="F8" s="138" t="s">
        <v>159</v>
      </c>
      <c r="G8" s="70"/>
      <c r="H8" s="60" t="str">
        <f>blad1!K4</f>
        <v>Allsvenska serien Omg 2</v>
      </c>
      <c r="I8" s="61"/>
      <c r="J8" s="61"/>
      <c r="K8" s="61"/>
      <c r="L8" s="61"/>
      <c r="M8" s="61"/>
      <c r="N8" s="61"/>
      <c r="O8" s="3"/>
      <c r="P8" s="211" t="s">
        <v>153</v>
      </c>
      <c r="Q8" s="61"/>
      <c r="R8" s="63">
        <v>39942</v>
      </c>
      <c r="T8" s="55"/>
      <c r="U8" s="51"/>
      <c r="V8" s="51"/>
      <c r="W8" s="51"/>
    </row>
    <row r="9" spans="2:23" s="56" customFormat="1" ht="16.5" customHeight="1">
      <c r="B9" s="6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9"/>
      <c r="P9" s="59"/>
      <c r="Q9" s="61"/>
      <c r="R9" s="212"/>
      <c r="S9" s="61"/>
      <c r="T9" s="67"/>
      <c r="U9" s="51"/>
      <c r="V9" s="51"/>
      <c r="W9" s="51"/>
    </row>
    <row r="10" spans="13:21" s="56" customFormat="1" ht="16.5" customHeight="1">
      <c r="M10" s="51"/>
      <c r="N10" s="51"/>
      <c r="O10" s="68"/>
      <c r="P10" s="68"/>
      <c r="R10" s="213"/>
      <c r="U10" s="51"/>
    </row>
    <row r="11" spans="2:23" s="56" customFormat="1" ht="21.75" customHeight="1">
      <c r="B11" s="69" t="s">
        <v>236</v>
      </c>
      <c r="C11" s="69"/>
      <c r="D11" s="59"/>
      <c r="E11" s="59" t="s">
        <v>237</v>
      </c>
      <c r="F11" s="59" t="s">
        <v>238</v>
      </c>
      <c r="G11" s="214" t="s">
        <v>158</v>
      </c>
      <c r="O11" s="51"/>
      <c r="P11" s="51"/>
      <c r="Q11" s="53"/>
      <c r="R11" s="215"/>
      <c r="S11" s="51"/>
      <c r="T11" s="51"/>
      <c r="U11" s="51"/>
      <c r="V11" s="51"/>
      <c r="W11" s="51"/>
    </row>
    <row r="12" spans="15:22" s="56" customFormat="1" ht="21.75" customHeight="1">
      <c r="O12" s="53"/>
      <c r="P12" s="53"/>
      <c r="R12" s="213"/>
      <c r="U12" s="51"/>
      <c r="V12" s="51"/>
    </row>
    <row r="13" spans="2:22" ht="21.75" customHeight="1">
      <c r="B13" s="216" t="s">
        <v>1</v>
      </c>
      <c r="C13" s="217" t="s">
        <v>4</v>
      </c>
      <c r="D13" s="217" t="s">
        <v>161</v>
      </c>
      <c r="E13" s="218" t="s">
        <v>162</v>
      </c>
      <c r="F13" s="218" t="s">
        <v>163</v>
      </c>
      <c r="G13" s="219"/>
      <c r="H13" s="141"/>
      <c r="I13" s="220"/>
      <c r="J13" s="142"/>
      <c r="K13" s="217"/>
      <c r="L13" s="221"/>
      <c r="M13" s="220" t="s">
        <v>16</v>
      </c>
      <c r="N13" s="145"/>
      <c r="O13" s="222"/>
      <c r="P13" s="217" t="s">
        <v>175</v>
      </c>
      <c r="Q13" s="223" t="s">
        <v>171</v>
      </c>
      <c r="R13" s="224" t="s">
        <v>239</v>
      </c>
      <c r="S13" s="217" t="s">
        <v>172</v>
      </c>
      <c r="T13" s="225" t="s">
        <v>173</v>
      </c>
      <c r="U13" s="36"/>
      <c r="V13" s="36"/>
    </row>
    <row r="14" spans="2:20" s="36" customFormat="1" ht="21.75" customHeight="1">
      <c r="B14" s="226" t="s">
        <v>174</v>
      </c>
      <c r="C14" s="157"/>
      <c r="D14" s="157"/>
      <c r="E14" s="227"/>
      <c r="F14" s="227"/>
      <c r="G14" s="228"/>
      <c r="H14" s="152"/>
      <c r="I14" s="152"/>
      <c r="J14" s="153"/>
      <c r="K14" s="157"/>
      <c r="L14" s="154">
        <v>1</v>
      </c>
      <c r="M14" s="152">
        <v>2</v>
      </c>
      <c r="N14" s="153">
        <v>3</v>
      </c>
      <c r="O14" s="229"/>
      <c r="P14" s="155"/>
      <c r="Q14" s="230"/>
      <c r="R14" s="231"/>
      <c r="S14" s="155"/>
      <c r="T14" s="232"/>
    </row>
    <row r="15" spans="2:22" s="102" customFormat="1" ht="21.75" customHeight="1">
      <c r="B15" s="85">
        <v>900730</v>
      </c>
      <c r="C15" s="86">
        <v>59.9</v>
      </c>
      <c r="D15" s="87">
        <v>60</v>
      </c>
      <c r="E15" s="88" t="s">
        <v>26</v>
      </c>
      <c r="F15" s="89" t="s">
        <v>23</v>
      </c>
      <c r="G15" s="233"/>
      <c r="H15" s="234"/>
      <c r="I15" s="234"/>
      <c r="J15" s="235"/>
      <c r="K15" s="236"/>
      <c r="L15" s="93">
        <v>85</v>
      </c>
      <c r="M15" s="90">
        <v>-95</v>
      </c>
      <c r="N15" s="90">
        <v>95</v>
      </c>
      <c r="O15" s="92">
        <f aca="true" t="shared" si="0" ref="O15:O29">MAX(L15,M15,N15)</f>
        <v>95</v>
      </c>
      <c r="P15" s="92">
        <f aca="true" t="shared" si="1" ref="P15:P29">IF(O15&lt;0,0,O15)</f>
        <v>95</v>
      </c>
      <c r="Q15" s="94">
        <f aca="true" t="shared" si="2" ref="Q15:Q29">IF(C15&lt;&gt;0,VLOOKUP(INT(C15),Wilksmen,(C15-INT(C15))*10+2),0)</f>
        <v>0.8542</v>
      </c>
      <c r="R15" s="91">
        <f aca="true" t="shared" si="3" ref="R15:R29">SUM(P15*Q15)</f>
        <v>81.149</v>
      </c>
      <c r="S15" s="237"/>
      <c r="T15" s="237"/>
      <c r="U15" s="238"/>
      <c r="V15" s="238"/>
    </row>
    <row r="16" spans="2:22" s="102" customFormat="1" ht="21.75" customHeight="1">
      <c r="B16" s="85">
        <v>920403</v>
      </c>
      <c r="C16" s="97">
        <v>86.3</v>
      </c>
      <c r="D16" s="98">
        <v>90</v>
      </c>
      <c r="E16" s="88" t="s">
        <v>101</v>
      </c>
      <c r="F16" s="89" t="s">
        <v>12</v>
      </c>
      <c r="G16" s="239"/>
      <c r="H16" s="240"/>
      <c r="I16" s="240"/>
      <c r="J16" s="241"/>
      <c r="K16" s="242"/>
      <c r="L16" s="93">
        <v>105</v>
      </c>
      <c r="M16" s="90">
        <v>112.5</v>
      </c>
      <c r="N16" s="90">
        <v>117.5</v>
      </c>
      <c r="O16" s="92">
        <f t="shared" si="0"/>
        <v>117.5</v>
      </c>
      <c r="P16" s="92">
        <f t="shared" si="1"/>
        <v>117.5</v>
      </c>
      <c r="Q16" s="94">
        <f t="shared" si="2"/>
        <v>0.6528</v>
      </c>
      <c r="R16" s="91">
        <f t="shared" si="3"/>
        <v>76.70400000000001</v>
      </c>
      <c r="S16" s="243"/>
      <c r="T16" s="243"/>
      <c r="U16" s="234"/>
      <c r="V16" s="234"/>
    </row>
    <row r="17" spans="2:22" s="102" customFormat="1" ht="21.75" customHeight="1">
      <c r="B17" s="85">
        <v>900212</v>
      </c>
      <c r="C17" s="86">
        <v>80.36</v>
      </c>
      <c r="D17" s="98">
        <v>82.5</v>
      </c>
      <c r="E17" s="88" t="s">
        <v>131</v>
      </c>
      <c r="F17" s="89" t="s">
        <v>12</v>
      </c>
      <c r="G17" s="244"/>
      <c r="H17" s="234"/>
      <c r="I17" s="234"/>
      <c r="J17" s="235"/>
      <c r="K17" s="242"/>
      <c r="L17" s="93">
        <v>-90</v>
      </c>
      <c r="M17" s="90">
        <v>95</v>
      </c>
      <c r="N17" s="90">
        <v>-115</v>
      </c>
      <c r="O17" s="92">
        <f t="shared" si="0"/>
        <v>95</v>
      </c>
      <c r="P17" s="92">
        <f t="shared" si="1"/>
        <v>95</v>
      </c>
      <c r="Q17" s="94">
        <f t="shared" si="2"/>
        <v>0.6811</v>
      </c>
      <c r="R17" s="91">
        <f t="shared" si="3"/>
        <v>64.70450000000001</v>
      </c>
      <c r="S17" s="243"/>
      <c r="T17" s="243"/>
      <c r="U17" s="234"/>
      <c r="V17" s="234"/>
    </row>
    <row r="18" spans="2:22" s="102" customFormat="1" ht="21.75" customHeight="1">
      <c r="B18" s="26">
        <v>860129</v>
      </c>
      <c r="C18" s="86">
        <v>67.25</v>
      </c>
      <c r="D18" s="98">
        <v>67.5</v>
      </c>
      <c r="E18" s="88" t="s">
        <v>134</v>
      </c>
      <c r="F18" s="89" t="s">
        <v>12</v>
      </c>
      <c r="G18" s="239"/>
      <c r="H18" s="240"/>
      <c r="I18" s="240"/>
      <c r="J18" s="241"/>
      <c r="K18" s="242"/>
      <c r="L18" s="93">
        <v>-125</v>
      </c>
      <c r="M18" s="90">
        <v>125</v>
      </c>
      <c r="N18" s="90">
        <v>-132.5</v>
      </c>
      <c r="O18" s="92">
        <f t="shared" si="0"/>
        <v>125</v>
      </c>
      <c r="P18" s="92">
        <f t="shared" si="1"/>
        <v>125</v>
      </c>
      <c r="Q18" s="94">
        <f t="shared" si="2"/>
        <v>0.7738</v>
      </c>
      <c r="R18" s="91">
        <f t="shared" si="3"/>
        <v>96.72500000000001</v>
      </c>
      <c r="S18" s="243"/>
      <c r="T18" s="243"/>
      <c r="U18" s="234"/>
      <c r="V18" s="234"/>
    </row>
    <row r="19" spans="2:22" s="102" customFormat="1" ht="21.75" customHeight="1">
      <c r="B19" s="85">
        <v>941124</v>
      </c>
      <c r="C19" s="86">
        <v>65.3</v>
      </c>
      <c r="D19" s="99">
        <v>67.5</v>
      </c>
      <c r="E19" s="88" t="s">
        <v>177</v>
      </c>
      <c r="F19" s="89" t="s">
        <v>23</v>
      </c>
      <c r="G19" s="244"/>
      <c r="H19" s="234"/>
      <c r="I19" s="234"/>
      <c r="J19" s="235"/>
      <c r="K19" s="242"/>
      <c r="L19" s="93">
        <v>60</v>
      </c>
      <c r="M19" s="90">
        <v>67.5</v>
      </c>
      <c r="N19" s="90">
        <v>-72.5</v>
      </c>
      <c r="O19" s="92">
        <f t="shared" si="0"/>
        <v>67.5</v>
      </c>
      <c r="P19" s="92">
        <f t="shared" si="1"/>
        <v>67.5</v>
      </c>
      <c r="Q19" s="94">
        <f t="shared" si="2"/>
        <v>0.7922</v>
      </c>
      <c r="R19" s="91">
        <f t="shared" si="3"/>
        <v>53.4735</v>
      </c>
      <c r="S19" s="243"/>
      <c r="T19" s="243"/>
      <c r="U19" s="234"/>
      <c r="V19" s="234"/>
    </row>
    <row r="20" spans="2:22" s="102" customFormat="1" ht="21.75" customHeight="1">
      <c r="B20" s="85">
        <v>910522</v>
      </c>
      <c r="C20" s="86">
        <v>85.1</v>
      </c>
      <c r="D20" s="98">
        <v>90</v>
      </c>
      <c r="E20" s="88" t="s">
        <v>143</v>
      </c>
      <c r="F20" s="89" t="s">
        <v>12</v>
      </c>
      <c r="G20" s="239"/>
      <c r="H20" s="240"/>
      <c r="I20" s="240"/>
      <c r="J20" s="241"/>
      <c r="K20" s="242"/>
      <c r="L20" s="93">
        <v>92.5</v>
      </c>
      <c r="M20" s="90">
        <v>-100</v>
      </c>
      <c r="N20" s="90">
        <v>100</v>
      </c>
      <c r="O20" s="92">
        <f t="shared" si="0"/>
        <v>100</v>
      </c>
      <c r="P20" s="92">
        <f t="shared" si="1"/>
        <v>100</v>
      </c>
      <c r="Q20" s="94">
        <f t="shared" si="2"/>
        <v>0.6579</v>
      </c>
      <c r="R20" s="91">
        <f t="shared" si="3"/>
        <v>65.79</v>
      </c>
      <c r="S20" s="243"/>
      <c r="T20" s="243"/>
      <c r="U20" s="234"/>
      <c r="V20" s="234"/>
    </row>
    <row r="21" spans="2:22" s="102" customFormat="1" ht="21.75" customHeight="1">
      <c r="B21" s="26">
        <v>830401</v>
      </c>
      <c r="C21" s="86">
        <v>72.95</v>
      </c>
      <c r="D21" s="99">
        <v>75</v>
      </c>
      <c r="E21" s="88" t="s">
        <v>96</v>
      </c>
      <c r="F21" s="89" t="s">
        <v>106</v>
      </c>
      <c r="G21" s="244"/>
      <c r="H21" s="234"/>
      <c r="I21" s="234"/>
      <c r="J21" s="235"/>
      <c r="K21" s="242"/>
      <c r="L21" s="93">
        <v>165</v>
      </c>
      <c r="M21" s="90">
        <v>175</v>
      </c>
      <c r="N21" s="90">
        <v>-180.5</v>
      </c>
      <c r="O21" s="92">
        <f t="shared" si="0"/>
        <v>175</v>
      </c>
      <c r="P21" s="92">
        <f t="shared" si="1"/>
        <v>175</v>
      </c>
      <c r="Q21" s="94">
        <f t="shared" si="2"/>
        <v>0.7271</v>
      </c>
      <c r="R21" s="91">
        <f t="shared" si="3"/>
        <v>127.24249999999999</v>
      </c>
      <c r="S21" s="243"/>
      <c r="T21" s="243"/>
      <c r="U21" s="234"/>
      <c r="V21" s="234"/>
    </row>
    <row r="22" spans="2:22" s="102" customFormat="1" ht="21.75" customHeight="1">
      <c r="B22" s="85">
        <v>871027</v>
      </c>
      <c r="C22" s="86">
        <v>78.55</v>
      </c>
      <c r="D22" s="98">
        <v>82.5</v>
      </c>
      <c r="E22" s="88" t="s">
        <v>123</v>
      </c>
      <c r="F22" s="89" t="s">
        <v>12</v>
      </c>
      <c r="G22" s="244"/>
      <c r="H22" s="240"/>
      <c r="I22" s="240"/>
      <c r="J22" s="241"/>
      <c r="K22" s="242"/>
      <c r="L22" s="93">
        <v>130</v>
      </c>
      <c r="M22" s="90">
        <v>140</v>
      </c>
      <c r="N22" s="90">
        <v>-145</v>
      </c>
      <c r="O22" s="92">
        <f t="shared" si="0"/>
        <v>140</v>
      </c>
      <c r="P22" s="92">
        <f t="shared" si="1"/>
        <v>140</v>
      </c>
      <c r="Q22" s="94">
        <f t="shared" si="2"/>
        <v>0.691</v>
      </c>
      <c r="R22" s="91">
        <f t="shared" si="3"/>
        <v>96.74</v>
      </c>
      <c r="S22" s="243"/>
      <c r="T22" s="243"/>
      <c r="U22" s="234"/>
      <c r="V22" s="234"/>
    </row>
    <row r="23" spans="2:22" s="102" customFormat="1" ht="21.75" customHeight="1">
      <c r="B23" s="85">
        <v>721207</v>
      </c>
      <c r="C23" s="86">
        <v>105.1</v>
      </c>
      <c r="D23" s="98">
        <v>110</v>
      </c>
      <c r="E23" s="88" t="s">
        <v>178</v>
      </c>
      <c r="F23" s="89" t="s">
        <v>106</v>
      </c>
      <c r="G23" s="244"/>
      <c r="H23" s="234"/>
      <c r="I23" s="234"/>
      <c r="J23" s="235"/>
      <c r="K23" s="242"/>
      <c r="L23" s="93">
        <v>145</v>
      </c>
      <c r="M23" s="90">
        <v>160</v>
      </c>
      <c r="N23" s="90">
        <v>165</v>
      </c>
      <c r="O23" s="92">
        <f t="shared" si="0"/>
        <v>165</v>
      </c>
      <c r="P23" s="92">
        <f t="shared" si="1"/>
        <v>165</v>
      </c>
      <c r="Q23" s="94">
        <f t="shared" si="2"/>
        <v>0.5974</v>
      </c>
      <c r="R23" s="91">
        <f t="shared" si="3"/>
        <v>98.57100000000001</v>
      </c>
      <c r="S23" s="243"/>
      <c r="T23" s="243"/>
      <c r="U23" s="234"/>
      <c r="V23" s="234"/>
    </row>
    <row r="24" spans="2:22" s="102" customFormat="1" ht="21.75" customHeight="1">
      <c r="B24" s="85">
        <v>750125</v>
      </c>
      <c r="C24" s="86">
        <v>120.95</v>
      </c>
      <c r="D24" s="96">
        <v>125</v>
      </c>
      <c r="E24" s="88" t="s">
        <v>70</v>
      </c>
      <c r="F24" s="89" t="s">
        <v>106</v>
      </c>
      <c r="G24" s="239"/>
      <c r="H24" s="240"/>
      <c r="I24" s="240"/>
      <c r="J24" s="241"/>
      <c r="K24" s="242"/>
      <c r="L24" s="93">
        <v>165</v>
      </c>
      <c r="M24" s="90">
        <v>-175</v>
      </c>
      <c r="N24" s="90">
        <v>175</v>
      </c>
      <c r="O24" s="92">
        <f t="shared" si="0"/>
        <v>175</v>
      </c>
      <c r="P24" s="92">
        <f t="shared" si="1"/>
        <v>175</v>
      </c>
      <c r="Q24" s="94">
        <f t="shared" si="2"/>
        <v>0.5739</v>
      </c>
      <c r="R24" s="91">
        <f t="shared" si="3"/>
        <v>100.43249999999999</v>
      </c>
      <c r="S24" s="243"/>
      <c r="T24" s="243"/>
      <c r="U24" s="234"/>
      <c r="V24" s="234"/>
    </row>
    <row r="25" spans="2:22" s="102" customFormat="1" ht="21.75" customHeight="1">
      <c r="B25" s="85">
        <v>800927</v>
      </c>
      <c r="C25" s="86">
        <v>98.5</v>
      </c>
      <c r="D25" s="38">
        <v>100</v>
      </c>
      <c r="E25" s="88" t="s">
        <v>179</v>
      </c>
      <c r="F25" s="89" t="s">
        <v>106</v>
      </c>
      <c r="G25" s="244"/>
      <c r="H25" s="234"/>
      <c r="I25" s="234"/>
      <c r="J25" s="235"/>
      <c r="K25" s="242"/>
      <c r="L25" s="93">
        <v>180</v>
      </c>
      <c r="M25" s="38">
        <v>195</v>
      </c>
      <c r="N25" s="38">
        <v>-205</v>
      </c>
      <c r="O25" s="92">
        <f t="shared" si="0"/>
        <v>195</v>
      </c>
      <c r="P25" s="92">
        <f t="shared" si="1"/>
        <v>195</v>
      </c>
      <c r="Q25" s="94">
        <f t="shared" si="2"/>
        <v>0.6123</v>
      </c>
      <c r="R25" s="91">
        <f t="shared" si="3"/>
        <v>119.39849999999998</v>
      </c>
      <c r="S25" s="243"/>
      <c r="T25" s="243"/>
      <c r="U25" s="234"/>
      <c r="V25" s="234"/>
    </row>
    <row r="26" spans="2:22" s="102" customFormat="1" ht="21.75" customHeight="1">
      <c r="B26" s="85">
        <v>651110</v>
      </c>
      <c r="C26" s="86">
        <v>97.8</v>
      </c>
      <c r="D26" s="100">
        <v>100</v>
      </c>
      <c r="E26" s="88" t="s">
        <v>36</v>
      </c>
      <c r="F26" s="89" t="s">
        <v>23</v>
      </c>
      <c r="G26" s="244"/>
      <c r="H26" s="240"/>
      <c r="I26" s="240"/>
      <c r="J26" s="241"/>
      <c r="K26" s="242"/>
      <c r="L26" s="93">
        <v>165</v>
      </c>
      <c r="M26" s="100">
        <v>172.5</v>
      </c>
      <c r="N26" s="100">
        <v>177.5</v>
      </c>
      <c r="O26" s="92">
        <f t="shared" si="0"/>
        <v>177.5</v>
      </c>
      <c r="P26" s="92">
        <f t="shared" si="1"/>
        <v>177.5</v>
      </c>
      <c r="Q26" s="94">
        <f t="shared" si="2"/>
        <v>0.6142</v>
      </c>
      <c r="R26" s="91">
        <f t="shared" si="3"/>
        <v>109.0205</v>
      </c>
      <c r="S26" s="243"/>
      <c r="T26" s="243"/>
      <c r="U26" s="234"/>
      <c r="V26" s="234"/>
    </row>
    <row r="27" spans="2:22" s="102" customFormat="1" ht="21.75" customHeight="1">
      <c r="B27" s="85">
        <v>790306</v>
      </c>
      <c r="C27" s="86">
        <v>88.5</v>
      </c>
      <c r="D27" s="100">
        <v>90</v>
      </c>
      <c r="E27" s="88" t="s">
        <v>102</v>
      </c>
      <c r="F27" s="89" t="s">
        <v>106</v>
      </c>
      <c r="G27" s="234"/>
      <c r="H27" s="234"/>
      <c r="I27" s="234"/>
      <c r="J27" s="235"/>
      <c r="K27" s="242"/>
      <c r="L27" s="93">
        <v>180</v>
      </c>
      <c r="M27" s="100">
        <v>190</v>
      </c>
      <c r="N27" s="100">
        <v>200</v>
      </c>
      <c r="O27" s="245">
        <f t="shared" si="0"/>
        <v>200</v>
      </c>
      <c r="P27" s="92">
        <f t="shared" si="1"/>
        <v>200</v>
      </c>
      <c r="Q27" s="94">
        <f t="shared" si="2"/>
        <v>0.644</v>
      </c>
      <c r="R27" s="91">
        <f t="shared" si="3"/>
        <v>128.8</v>
      </c>
      <c r="S27" s="243"/>
      <c r="T27" s="243"/>
      <c r="U27" s="234"/>
      <c r="V27" s="234"/>
    </row>
    <row r="28" spans="2:22" s="102" customFormat="1" ht="21.75" customHeight="1">
      <c r="B28" s="85">
        <f>blad1!B17</f>
        <v>0</v>
      </c>
      <c r="C28" s="86">
        <f>blad1!E17</f>
        <v>0</v>
      </c>
      <c r="D28" s="246"/>
      <c r="E28" s="88">
        <f>blad1!C17</f>
        <v>0</v>
      </c>
      <c r="F28" s="89">
        <f>blad1!D17</f>
        <v>0</v>
      </c>
      <c r="G28" s="240"/>
      <c r="H28" s="240"/>
      <c r="I28" s="240"/>
      <c r="J28" s="241"/>
      <c r="K28" s="242"/>
      <c r="L28" s="93">
        <f>blad1!G17</f>
        <v>0</v>
      </c>
      <c r="M28" s="243"/>
      <c r="N28" s="243"/>
      <c r="O28" s="245">
        <f t="shared" si="0"/>
        <v>0</v>
      </c>
      <c r="P28" s="92">
        <f t="shared" si="1"/>
        <v>0</v>
      </c>
      <c r="Q28" s="94">
        <f t="shared" si="2"/>
        <v>0</v>
      </c>
      <c r="R28" s="91">
        <f t="shared" si="3"/>
        <v>0</v>
      </c>
      <c r="S28" s="243"/>
      <c r="T28" s="243"/>
      <c r="U28" s="234"/>
      <c r="V28" s="234"/>
    </row>
    <row r="29" spans="2:22" s="102" customFormat="1" ht="21.75" customHeight="1">
      <c r="B29" s="85">
        <f>blad1!B18</f>
        <v>0</v>
      </c>
      <c r="C29" s="86">
        <f>blad1!E18</f>
        <v>0</v>
      </c>
      <c r="D29" s="246"/>
      <c r="E29" s="88">
        <f>blad1!C18</f>
        <v>0</v>
      </c>
      <c r="F29" s="89">
        <f>blad1!D18</f>
        <v>0</v>
      </c>
      <c r="G29" s="247"/>
      <c r="H29" s="247"/>
      <c r="I29" s="247"/>
      <c r="J29" s="248"/>
      <c r="K29" s="242"/>
      <c r="L29" s="93">
        <f>blad1!G18</f>
        <v>0</v>
      </c>
      <c r="M29" s="243"/>
      <c r="N29" s="243"/>
      <c r="O29" s="245">
        <f t="shared" si="0"/>
        <v>0</v>
      </c>
      <c r="P29" s="92">
        <f t="shared" si="1"/>
        <v>0</v>
      </c>
      <c r="Q29" s="94">
        <f t="shared" si="2"/>
        <v>0</v>
      </c>
      <c r="R29" s="91">
        <f t="shared" si="3"/>
        <v>0</v>
      </c>
      <c r="S29" s="243"/>
      <c r="T29" s="243"/>
      <c r="U29" s="234"/>
      <c r="V29" s="234"/>
    </row>
    <row r="30" spans="2:23" s="36" customFormat="1" ht="18" customHeight="1">
      <c r="B30" s="184"/>
      <c r="C30" s="184"/>
      <c r="D30" s="184"/>
      <c r="E30" s="184"/>
      <c r="F30" s="184"/>
      <c r="G30" s="103"/>
      <c r="H30" s="103"/>
      <c r="I30" s="103"/>
      <c r="J30" s="103"/>
      <c r="K30" s="104"/>
      <c r="L30" s="103"/>
      <c r="M30" s="103"/>
      <c r="N30" s="103"/>
      <c r="O30" s="105"/>
      <c r="P30" s="105"/>
      <c r="Q30" s="103"/>
      <c r="R30" s="249"/>
      <c r="S30" s="104"/>
      <c r="T30" s="103"/>
      <c r="U30" s="103"/>
      <c r="V30" s="103"/>
      <c r="W30" s="103"/>
    </row>
    <row r="31" spans="2:26" ht="15" customHeight="1">
      <c r="B31" s="107" t="s">
        <v>240</v>
      </c>
      <c r="C31" s="108"/>
      <c r="D31" s="50"/>
      <c r="E31" s="103"/>
      <c r="F31" s="50"/>
      <c r="G31" s="50"/>
      <c r="H31" s="104"/>
      <c r="I31" s="105"/>
      <c r="J31" s="103"/>
      <c r="K31" s="50"/>
      <c r="L31" s="50"/>
      <c r="M31" s="105"/>
      <c r="N31" s="109" t="s">
        <v>181</v>
      </c>
      <c r="O31" s="105"/>
      <c r="P31" s="103"/>
      <c r="Q31" s="50"/>
      <c r="R31" s="50"/>
      <c r="S31" s="105"/>
      <c r="U31" s="105"/>
      <c r="V31" s="106"/>
      <c r="W31" s="104"/>
      <c r="X31" s="105"/>
      <c r="Y31" s="106"/>
      <c r="Z31" s="36"/>
    </row>
    <row r="32" spans="15:19" s="101" customFormat="1" ht="15" customHeight="1">
      <c r="O32" s="110"/>
      <c r="P32" s="110"/>
      <c r="R32" s="213"/>
      <c r="S32" s="113"/>
    </row>
    <row r="33" spans="2:22" s="101" customFormat="1" ht="15" customHeight="1">
      <c r="B33" s="101" t="s">
        <v>182</v>
      </c>
      <c r="E33" s="250" t="s">
        <v>183</v>
      </c>
      <c r="H33" s="101" t="s">
        <v>183</v>
      </c>
      <c r="K33" s="110"/>
      <c r="M33" s="111" t="s">
        <v>184</v>
      </c>
      <c r="Q33" s="101" t="s">
        <v>185</v>
      </c>
      <c r="R33" s="112"/>
      <c r="T33" s="111" t="s">
        <v>186</v>
      </c>
      <c r="U33" s="113"/>
      <c r="V33" s="50"/>
    </row>
    <row r="34" spans="5:22" s="101" customFormat="1" ht="15" customHeight="1">
      <c r="E34" s="250"/>
      <c r="K34" s="110"/>
      <c r="M34" s="110"/>
      <c r="R34" s="112"/>
      <c r="S34" s="110"/>
      <c r="T34" s="112"/>
      <c r="U34" s="113"/>
      <c r="V34" s="50"/>
    </row>
    <row r="35" spans="5:22" s="101" customFormat="1" ht="15" customHeight="1">
      <c r="E35" s="250"/>
      <c r="K35" s="110"/>
      <c r="M35" s="110"/>
      <c r="R35" s="112"/>
      <c r="S35" s="110"/>
      <c r="T35" s="112"/>
      <c r="U35" s="113"/>
      <c r="V35" s="50"/>
    </row>
    <row r="36" spans="2:23" s="101" customFormat="1" ht="15" customHeight="1">
      <c r="B36" s="114"/>
      <c r="C36" s="114"/>
      <c r="D36" s="114"/>
      <c r="E36" s="251"/>
      <c r="F36" s="114"/>
      <c r="G36" s="114"/>
      <c r="H36" s="114"/>
      <c r="I36" s="117"/>
      <c r="J36" s="117"/>
      <c r="K36" s="116"/>
      <c r="L36" s="117"/>
      <c r="M36" s="118"/>
      <c r="N36" s="117"/>
      <c r="O36" s="117"/>
      <c r="P36" s="117"/>
      <c r="Q36" s="117"/>
      <c r="R36" s="119"/>
      <c r="S36" s="116"/>
      <c r="T36" s="119"/>
      <c r="U36" s="120"/>
      <c r="V36" s="50"/>
      <c r="W36" s="50"/>
    </row>
    <row r="37" spans="5:23" s="101" customFormat="1" ht="15" customHeight="1">
      <c r="E37" s="250"/>
      <c r="K37" s="110"/>
      <c r="M37" s="110"/>
      <c r="R37" s="112"/>
      <c r="S37" s="110"/>
      <c r="T37" s="112"/>
      <c r="U37" s="113"/>
      <c r="V37" s="50"/>
      <c r="W37" s="50"/>
    </row>
    <row r="38" spans="2:23" s="101" customFormat="1" ht="15" customHeight="1">
      <c r="B38" s="101" t="s">
        <v>187</v>
      </c>
      <c r="E38" s="250" t="s">
        <v>187</v>
      </c>
      <c r="H38" s="101" t="s">
        <v>187</v>
      </c>
      <c r="K38" s="110"/>
      <c r="M38" s="101" t="s">
        <v>187</v>
      </c>
      <c r="Q38" s="101" t="s">
        <v>187</v>
      </c>
      <c r="R38" s="112"/>
      <c r="T38" s="101" t="s">
        <v>187</v>
      </c>
      <c r="U38" s="113"/>
      <c r="V38" s="50"/>
      <c r="W38" s="50"/>
    </row>
    <row r="39" spans="5:23" s="101" customFormat="1" ht="15" customHeight="1">
      <c r="E39" s="250"/>
      <c r="F39"/>
      <c r="H39"/>
      <c r="K39"/>
      <c r="M39" s="110"/>
      <c r="R39" s="112"/>
      <c r="S39" s="110"/>
      <c r="T39" s="112"/>
      <c r="U39" s="113"/>
      <c r="V39" s="50"/>
      <c r="W39" s="50"/>
    </row>
    <row r="40" spans="2:23" ht="15" customHeight="1">
      <c r="B40" s="121"/>
      <c r="C40" s="121"/>
      <c r="D40" s="32"/>
      <c r="E40" s="252"/>
      <c r="F40" s="31"/>
      <c r="G40" s="121"/>
      <c r="H40" s="31"/>
      <c r="I40" s="32"/>
      <c r="J40" s="32"/>
      <c r="K40" s="31"/>
      <c r="L40" s="121"/>
      <c r="M40" s="44"/>
      <c r="N40" s="32"/>
      <c r="O40" s="32"/>
      <c r="P40" s="32"/>
      <c r="Q40" s="32"/>
      <c r="R40" s="45"/>
      <c r="S40" s="44"/>
      <c r="T40" s="45"/>
      <c r="U40" s="46"/>
      <c r="V40" s="36"/>
      <c r="W40" s="36"/>
    </row>
    <row r="41" ht="15" customHeight="1">
      <c r="W41" s="36"/>
    </row>
  </sheetData>
  <hyperlinks>
    <hyperlink ref="N31" r:id="rId1" display="E-Mail: kansli@styrkelyft.se"/>
  </hyperlinks>
  <printOptions/>
  <pageMargins left="0.39375" right="0.39375" top="0.5902777777777778" bottom="0.39375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2">
      <selection activeCell="Q11" sqref="Q11"/>
    </sheetView>
  </sheetViews>
  <sheetFormatPr defaultColWidth="9.140625" defaultRowHeight="15" customHeight="1"/>
  <cols>
    <col min="1" max="1" width="9.140625" style="9" customWidth="1"/>
    <col min="2" max="2" width="10.421875" style="9" customWidth="1"/>
    <col min="3" max="3" width="8.00390625" style="9" customWidth="1"/>
    <col min="4" max="4" width="7.8515625" style="9" customWidth="1"/>
    <col min="5" max="5" width="35.57421875" style="9" customWidth="1"/>
    <col min="6" max="6" width="14.00390625" style="9" customWidth="1"/>
    <col min="7" max="7" width="8.8515625" style="9" customWidth="1"/>
    <col min="8" max="8" width="6.140625" style="9" customWidth="1"/>
    <col min="9" max="9" width="6.28125" style="9" customWidth="1"/>
    <col min="10" max="10" width="7.00390625" style="9" customWidth="1"/>
    <col min="11" max="11" width="0.9921875" style="9" customWidth="1"/>
    <col min="12" max="12" width="9.7109375" style="9" customWidth="1"/>
    <col min="13" max="13" width="9.57421875" style="9" customWidth="1"/>
    <col min="14" max="14" width="10.28125" style="9" customWidth="1"/>
    <col min="15" max="15" width="0.85546875" style="10" customWidth="1"/>
    <col min="16" max="16" width="10.421875" style="10" customWidth="1"/>
    <col min="17" max="17" width="8.8515625" style="9" customWidth="1"/>
    <col min="18" max="18" width="14.00390625" style="204" customWidth="1"/>
    <col min="19" max="19" width="8.28125" style="43" customWidth="1"/>
    <col min="20" max="20" width="7.421875" style="9" customWidth="1"/>
    <col min="21" max="21" width="8.421875" style="9" customWidth="1"/>
    <col min="22" max="22" width="5.00390625" style="9" customWidth="1"/>
    <col min="23" max="23" width="5.57421875" style="9" customWidth="1"/>
    <col min="24" max="16384" width="9.140625" style="9" customWidth="1"/>
  </cols>
  <sheetData>
    <row r="1" spans="2:23" ht="1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4"/>
      <c r="P1" s="44"/>
      <c r="Q1" s="32"/>
      <c r="R1" s="205"/>
      <c r="S1" s="46"/>
      <c r="T1" s="32"/>
      <c r="U1" s="36"/>
      <c r="V1" s="36"/>
      <c r="W1" s="36"/>
    </row>
    <row r="2" spans="2:23" ht="15" customHeight="1">
      <c r="B2" s="47"/>
      <c r="C2" s="36"/>
      <c r="T2" s="48"/>
      <c r="U2" s="36"/>
      <c r="V2" s="36"/>
      <c r="W2" s="36"/>
    </row>
    <row r="3" spans="2:23" s="56" customFormat="1" ht="21.75" customHeight="1">
      <c r="B3" s="49"/>
      <c r="C3" s="50"/>
      <c r="D3" s="51"/>
      <c r="E3" s="51"/>
      <c r="F3" s="51"/>
      <c r="G3" s="51"/>
      <c r="H3" s="206" t="s">
        <v>148</v>
      </c>
      <c r="K3" s="53"/>
      <c r="L3" s="51"/>
      <c r="M3" s="51"/>
      <c r="N3" s="59" t="s">
        <v>147</v>
      </c>
      <c r="O3" s="3"/>
      <c r="P3" s="59"/>
      <c r="Q3" s="207" t="str">
        <f>blad1!K5</f>
        <v>Kalmar AK</v>
      </c>
      <c r="R3" s="69"/>
      <c r="S3" s="61"/>
      <c r="T3" s="67"/>
      <c r="U3" s="51"/>
      <c r="V3" s="51"/>
      <c r="W3" s="51"/>
    </row>
    <row r="4" spans="2:23" s="56" customFormat="1" ht="21.75" customHeight="1">
      <c r="B4" s="57"/>
      <c r="C4" s="51"/>
      <c r="D4" s="51"/>
      <c r="E4" s="51"/>
      <c r="F4" s="51"/>
      <c r="G4" s="51"/>
      <c r="H4" s="208" t="s">
        <v>16</v>
      </c>
      <c r="K4" s="51"/>
      <c r="L4" s="51"/>
      <c r="M4" s="51"/>
      <c r="N4" s="59" t="s">
        <v>149</v>
      </c>
      <c r="O4" s="3"/>
      <c r="P4" s="59"/>
      <c r="Q4" s="209" t="s">
        <v>150</v>
      </c>
      <c r="R4" s="69"/>
      <c r="S4" s="61"/>
      <c r="T4" s="67"/>
      <c r="U4" s="51"/>
      <c r="V4" s="51"/>
      <c r="W4" s="51"/>
    </row>
    <row r="5" spans="2:23" s="56" customFormat="1" ht="21.75" customHeight="1">
      <c r="B5" s="5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9" t="s">
        <v>151</v>
      </c>
      <c r="O5" s="31"/>
      <c r="P5" s="59"/>
      <c r="Q5" s="207" t="s">
        <v>152</v>
      </c>
      <c r="R5" s="69"/>
      <c r="S5" s="61"/>
      <c r="T5" s="67"/>
      <c r="U5" s="51"/>
      <c r="V5" s="51"/>
      <c r="W5" s="51"/>
    </row>
    <row r="6" spans="2:23" s="56" customFormat="1" ht="18.75" customHeight="1">
      <c r="B6" s="57"/>
      <c r="C6" s="51"/>
      <c r="D6" s="51"/>
      <c r="E6" s="210"/>
      <c r="F6" s="64"/>
      <c r="G6" s="53"/>
      <c r="H6" s="51"/>
      <c r="I6" s="125"/>
      <c r="J6" s="51"/>
      <c r="K6" s="51"/>
      <c r="L6" s="51"/>
      <c r="M6" s="51"/>
      <c r="N6" s="51"/>
      <c r="O6" s="3"/>
      <c r="P6" s="3"/>
      <c r="R6" s="112"/>
      <c r="T6" s="55"/>
      <c r="U6" s="51"/>
      <c r="V6" s="51"/>
      <c r="W6" s="51"/>
    </row>
    <row r="7" spans="2:23" s="56" customFormat="1" ht="18.75" customHeight="1">
      <c r="B7" s="57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210"/>
      <c r="O7" s="3"/>
      <c r="P7" s="3"/>
      <c r="Q7" s="51"/>
      <c r="R7" s="123"/>
      <c r="T7" s="55"/>
      <c r="U7" s="51"/>
      <c r="V7" s="51"/>
      <c r="W7" s="51"/>
    </row>
    <row r="8" spans="2:23" s="56" customFormat="1" ht="18.75" customHeight="1">
      <c r="B8" s="57"/>
      <c r="C8" s="51"/>
      <c r="D8" s="51"/>
      <c r="E8" s="51"/>
      <c r="F8" s="138" t="s">
        <v>159</v>
      </c>
      <c r="G8" s="70"/>
      <c r="H8" s="60" t="str">
        <f>blad1!K4</f>
        <v>Allsvenska serien Omg 2</v>
      </c>
      <c r="I8" s="61"/>
      <c r="J8" s="61"/>
      <c r="K8" s="61"/>
      <c r="L8" s="61"/>
      <c r="M8" s="61"/>
      <c r="N8" s="62"/>
      <c r="O8" s="31"/>
      <c r="P8" s="62" t="s">
        <v>153</v>
      </c>
      <c r="Q8" s="61"/>
      <c r="R8" s="63">
        <v>39942</v>
      </c>
      <c r="T8" s="55"/>
      <c r="U8" s="51"/>
      <c r="V8" s="51"/>
      <c r="W8" s="51"/>
    </row>
    <row r="9" spans="2:23" s="56" customFormat="1" ht="16.5" customHeight="1">
      <c r="B9" s="6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9"/>
      <c r="P9" s="59"/>
      <c r="Q9" s="61"/>
      <c r="R9" s="212"/>
      <c r="S9" s="61"/>
      <c r="T9" s="67"/>
      <c r="U9" s="51"/>
      <c r="V9" s="51"/>
      <c r="W9" s="51"/>
    </row>
    <row r="10" spans="13:21" s="56" customFormat="1" ht="16.5" customHeight="1">
      <c r="M10" s="51"/>
      <c r="N10" s="51"/>
      <c r="O10" s="68"/>
      <c r="P10" s="68"/>
      <c r="R10" s="213"/>
      <c r="U10" s="51"/>
    </row>
    <row r="11" spans="2:23" s="56" customFormat="1" ht="21.75" customHeight="1">
      <c r="B11" s="69" t="s">
        <v>236</v>
      </c>
      <c r="C11" s="69"/>
      <c r="D11" s="59"/>
      <c r="E11" s="59" t="s">
        <v>241</v>
      </c>
      <c r="F11" s="59" t="s">
        <v>157</v>
      </c>
      <c r="G11" s="214" t="s">
        <v>158</v>
      </c>
      <c r="O11" s="51"/>
      <c r="P11" s="51"/>
      <c r="Q11" s="53"/>
      <c r="R11" s="215"/>
      <c r="S11" s="51"/>
      <c r="T11" s="51"/>
      <c r="U11" s="51"/>
      <c r="V11" s="51"/>
      <c r="W11" s="51"/>
    </row>
    <row r="12" spans="15:22" s="56" customFormat="1" ht="21.75" customHeight="1">
      <c r="O12" s="53"/>
      <c r="P12" s="53"/>
      <c r="R12" s="213"/>
      <c r="U12" s="51"/>
      <c r="V12" s="51"/>
    </row>
    <row r="13" spans="2:22" ht="21.75" customHeight="1">
      <c r="B13" s="216" t="s">
        <v>1</v>
      </c>
      <c r="C13" s="217" t="s">
        <v>4</v>
      </c>
      <c r="D13" s="217" t="s">
        <v>161</v>
      </c>
      <c r="E13" s="218" t="s">
        <v>162</v>
      </c>
      <c r="F13" s="218" t="s">
        <v>163</v>
      </c>
      <c r="G13" s="219"/>
      <c r="H13" s="141"/>
      <c r="I13" s="220"/>
      <c r="J13" s="142"/>
      <c r="K13" s="217"/>
      <c r="L13" s="221"/>
      <c r="M13" s="220" t="s">
        <v>16</v>
      </c>
      <c r="N13" s="145"/>
      <c r="O13" s="222"/>
      <c r="P13" s="217" t="s">
        <v>175</v>
      </c>
      <c r="Q13" s="223" t="s">
        <v>171</v>
      </c>
      <c r="R13" s="224" t="s">
        <v>239</v>
      </c>
      <c r="S13" s="217" t="s">
        <v>172</v>
      </c>
      <c r="T13" s="225" t="s">
        <v>173</v>
      </c>
      <c r="U13" s="36"/>
      <c r="V13" s="36"/>
    </row>
    <row r="14" spans="2:20" s="36" customFormat="1" ht="21.75" customHeight="1">
      <c r="B14" s="226" t="s">
        <v>174</v>
      </c>
      <c r="C14" s="157"/>
      <c r="D14" s="157"/>
      <c r="E14" s="227"/>
      <c r="F14" s="227"/>
      <c r="G14" s="228"/>
      <c r="H14" s="152"/>
      <c r="I14" s="152"/>
      <c r="J14" s="153"/>
      <c r="K14" s="157"/>
      <c r="L14" s="154">
        <v>1</v>
      </c>
      <c r="M14" s="152">
        <v>2</v>
      </c>
      <c r="N14" s="153">
        <v>3</v>
      </c>
      <c r="O14" s="229"/>
      <c r="P14" s="155"/>
      <c r="Q14" s="230"/>
      <c r="R14" s="231"/>
      <c r="S14" s="155"/>
      <c r="T14" s="232"/>
    </row>
    <row r="15" spans="2:22" s="102" customFormat="1" ht="21.75" customHeight="1">
      <c r="B15" s="85">
        <v>950505</v>
      </c>
      <c r="C15" s="86">
        <v>62.5</v>
      </c>
      <c r="D15" s="87">
        <v>67.5</v>
      </c>
      <c r="E15" s="88" t="s">
        <v>188</v>
      </c>
      <c r="F15" s="89" t="s">
        <v>189</v>
      </c>
      <c r="G15" s="233"/>
      <c r="H15" s="234"/>
      <c r="I15" s="234"/>
      <c r="J15" s="235"/>
      <c r="K15" s="236"/>
      <c r="L15" s="93">
        <v>47.5</v>
      </c>
      <c r="M15" s="90">
        <v>52.5</v>
      </c>
      <c r="N15" s="90">
        <v>57.5</v>
      </c>
      <c r="O15" s="92">
        <f aca="true" t="shared" si="0" ref="O15:O29">MAX(L15,M15,N15)</f>
        <v>57.5</v>
      </c>
      <c r="P15" s="92">
        <f aca="true" t="shared" si="1" ref="P15:P29">IF(O15&lt;0,0,O15)</f>
        <v>57.5</v>
      </c>
      <c r="Q15" s="94">
        <f aca="true" t="shared" si="2" ref="Q15:Q29">IF(C15&lt;&gt;0,VLOOKUP(INT(C15),Wilksmen,(C15-INT(C15))*10+2),0)</f>
        <v>0.8223</v>
      </c>
      <c r="R15" s="91">
        <f aca="true" t="shared" si="3" ref="R15:R29">SUM(P15*Q15)</f>
        <v>47.282250000000005</v>
      </c>
      <c r="S15" s="253"/>
      <c r="T15" s="237"/>
      <c r="U15" s="238"/>
      <c r="V15" s="238"/>
    </row>
    <row r="16" spans="2:22" s="102" customFormat="1" ht="21.75" customHeight="1">
      <c r="B16" s="85">
        <v>930111</v>
      </c>
      <c r="C16" s="86">
        <v>68.5</v>
      </c>
      <c r="D16" s="99">
        <v>75</v>
      </c>
      <c r="E16" s="88" t="s">
        <v>190</v>
      </c>
      <c r="F16" s="89" t="s">
        <v>106</v>
      </c>
      <c r="G16" s="239"/>
      <c r="H16" s="240"/>
      <c r="I16" s="240"/>
      <c r="J16" s="241"/>
      <c r="K16" s="242"/>
      <c r="L16" s="93">
        <v>70</v>
      </c>
      <c r="M16" s="90">
        <v>77.5</v>
      </c>
      <c r="N16" s="90">
        <v>80</v>
      </c>
      <c r="O16" s="92">
        <f t="shared" si="0"/>
        <v>80</v>
      </c>
      <c r="P16" s="92">
        <f t="shared" si="1"/>
        <v>80</v>
      </c>
      <c r="Q16" s="94">
        <f t="shared" si="2"/>
        <v>0.7621</v>
      </c>
      <c r="R16" s="91">
        <f t="shared" si="3"/>
        <v>60.968</v>
      </c>
      <c r="S16" s="254"/>
      <c r="T16" s="243"/>
      <c r="U16" s="234"/>
      <c r="V16" s="234"/>
    </row>
    <row r="17" spans="2:22" s="102" customFormat="1" ht="21.75" customHeight="1">
      <c r="B17" s="85">
        <v>930914</v>
      </c>
      <c r="C17" s="86">
        <v>58.15</v>
      </c>
      <c r="D17" s="98">
        <v>60</v>
      </c>
      <c r="E17" s="88" t="s">
        <v>191</v>
      </c>
      <c r="F17" s="89" t="s">
        <v>189</v>
      </c>
      <c r="G17" s="244"/>
      <c r="H17" s="234"/>
      <c r="I17" s="234"/>
      <c r="J17" s="235"/>
      <c r="K17" s="242"/>
      <c r="L17" s="93">
        <v>42.5</v>
      </c>
      <c r="M17" s="90">
        <v>47.5</v>
      </c>
      <c r="N17" s="90">
        <v>-50</v>
      </c>
      <c r="O17" s="92">
        <f t="shared" si="0"/>
        <v>47.5</v>
      </c>
      <c r="P17" s="92">
        <f t="shared" si="1"/>
        <v>47.5</v>
      </c>
      <c r="Q17" s="94">
        <f t="shared" si="2"/>
        <v>0.8787</v>
      </c>
      <c r="R17" s="91">
        <f t="shared" si="3"/>
        <v>41.73825</v>
      </c>
      <c r="S17" s="254"/>
      <c r="T17" s="243"/>
      <c r="U17" s="234"/>
      <c r="V17" s="234"/>
    </row>
    <row r="18" spans="2:22" s="102" customFormat="1" ht="21.75" customHeight="1">
      <c r="B18" s="85">
        <v>590529</v>
      </c>
      <c r="C18" s="86">
        <v>89.15</v>
      </c>
      <c r="D18" s="98">
        <v>90</v>
      </c>
      <c r="E18" s="88" t="s">
        <v>192</v>
      </c>
      <c r="F18" s="89" t="s">
        <v>23</v>
      </c>
      <c r="G18" s="239"/>
      <c r="H18" s="240"/>
      <c r="I18" s="240"/>
      <c r="J18" s="241"/>
      <c r="K18" s="242"/>
      <c r="L18" s="93">
        <v>-185</v>
      </c>
      <c r="M18" s="90">
        <v>185</v>
      </c>
      <c r="N18" s="90">
        <v>192.5</v>
      </c>
      <c r="O18" s="92">
        <f t="shared" si="0"/>
        <v>192.5</v>
      </c>
      <c r="P18" s="92">
        <f t="shared" si="1"/>
        <v>192.5</v>
      </c>
      <c r="Q18" s="94">
        <f t="shared" si="2"/>
        <v>0.6417</v>
      </c>
      <c r="R18" s="91">
        <f t="shared" si="3"/>
        <v>123.52725000000001</v>
      </c>
      <c r="S18" s="254"/>
      <c r="T18" s="243"/>
      <c r="U18" s="234"/>
      <c r="V18" s="234"/>
    </row>
    <row r="19" spans="2:22" s="102" customFormat="1" ht="21.75" customHeight="1">
      <c r="B19" s="85">
        <v>880403</v>
      </c>
      <c r="C19" s="86">
        <v>73.05</v>
      </c>
      <c r="D19" s="99">
        <v>75</v>
      </c>
      <c r="E19" s="88" t="s">
        <v>193</v>
      </c>
      <c r="F19" s="89" t="s">
        <v>23</v>
      </c>
      <c r="G19" s="244"/>
      <c r="H19" s="234"/>
      <c r="I19" s="234"/>
      <c r="J19" s="235"/>
      <c r="K19" s="242"/>
      <c r="L19" s="93">
        <v>110</v>
      </c>
      <c r="M19" s="90">
        <v>-115</v>
      </c>
      <c r="N19" s="90">
        <v>-120</v>
      </c>
      <c r="O19" s="92">
        <f t="shared" si="0"/>
        <v>110</v>
      </c>
      <c r="P19" s="92">
        <f t="shared" si="1"/>
        <v>110</v>
      </c>
      <c r="Q19" s="94">
        <f t="shared" si="2"/>
        <v>0.7264</v>
      </c>
      <c r="R19" s="91">
        <f t="shared" si="3"/>
        <v>79.90400000000001</v>
      </c>
      <c r="S19" s="243"/>
      <c r="T19" s="243"/>
      <c r="U19" s="234"/>
      <c r="V19" s="234"/>
    </row>
    <row r="20" spans="2:22" s="102" customFormat="1" ht="21.75" customHeight="1">
      <c r="B20" s="85">
        <v>880429</v>
      </c>
      <c r="C20" s="86">
        <v>71.35</v>
      </c>
      <c r="D20" s="98">
        <v>75</v>
      </c>
      <c r="E20" s="88" t="s">
        <v>194</v>
      </c>
      <c r="F20" s="89" t="s">
        <v>142</v>
      </c>
      <c r="G20" s="239"/>
      <c r="H20" s="240"/>
      <c r="I20" s="240"/>
      <c r="J20" s="241"/>
      <c r="K20" s="242"/>
      <c r="L20" s="93">
        <v>107.5</v>
      </c>
      <c r="M20" s="90">
        <v>112.5</v>
      </c>
      <c r="N20" s="90">
        <v>115</v>
      </c>
      <c r="O20" s="92">
        <f t="shared" si="0"/>
        <v>115</v>
      </c>
      <c r="P20" s="92">
        <f t="shared" si="1"/>
        <v>115</v>
      </c>
      <c r="Q20" s="94">
        <f t="shared" si="2"/>
        <v>0.739</v>
      </c>
      <c r="R20" s="91">
        <f t="shared" si="3"/>
        <v>84.985</v>
      </c>
      <c r="S20" s="243"/>
      <c r="T20" s="243"/>
      <c r="U20" s="234"/>
      <c r="V20" s="234"/>
    </row>
    <row r="21" spans="2:22" s="102" customFormat="1" ht="21.75" customHeight="1">
      <c r="B21" s="85">
        <v>570109</v>
      </c>
      <c r="C21" s="86">
        <v>77.8</v>
      </c>
      <c r="D21" s="98">
        <v>82.5</v>
      </c>
      <c r="E21" s="88" t="s">
        <v>195</v>
      </c>
      <c r="F21" s="89" t="s">
        <v>23</v>
      </c>
      <c r="G21" s="244"/>
      <c r="H21" s="234"/>
      <c r="I21" s="234"/>
      <c r="J21" s="235"/>
      <c r="K21" s="242"/>
      <c r="L21" s="93">
        <v>97.5</v>
      </c>
      <c r="M21" s="90">
        <v>102.5</v>
      </c>
      <c r="N21" s="90">
        <v>105</v>
      </c>
      <c r="O21" s="92">
        <f t="shared" si="0"/>
        <v>105</v>
      </c>
      <c r="P21" s="92">
        <f t="shared" si="1"/>
        <v>105</v>
      </c>
      <c r="Q21" s="94">
        <f t="shared" si="2"/>
        <v>0.6951</v>
      </c>
      <c r="R21" s="91">
        <f t="shared" si="3"/>
        <v>72.9855</v>
      </c>
      <c r="S21" s="243"/>
      <c r="T21" s="243"/>
      <c r="U21" s="234"/>
      <c r="V21" s="234"/>
    </row>
    <row r="22" spans="2:22" s="102" customFormat="1" ht="21.75" customHeight="1">
      <c r="B22" s="85">
        <v>531124</v>
      </c>
      <c r="C22" s="86">
        <v>88.8</v>
      </c>
      <c r="D22" s="99">
        <v>90</v>
      </c>
      <c r="E22" s="88" t="s">
        <v>196</v>
      </c>
      <c r="F22" s="89" t="s">
        <v>23</v>
      </c>
      <c r="G22" s="244"/>
      <c r="H22" s="240"/>
      <c r="I22" s="240"/>
      <c r="J22" s="241"/>
      <c r="K22" s="242"/>
      <c r="L22" s="93">
        <v>-115</v>
      </c>
      <c r="M22" s="90">
        <v>115</v>
      </c>
      <c r="N22" s="90">
        <v>120</v>
      </c>
      <c r="O22" s="92">
        <f t="shared" si="0"/>
        <v>120</v>
      </c>
      <c r="P22" s="92">
        <f t="shared" si="1"/>
        <v>120</v>
      </c>
      <c r="Q22" s="94">
        <f t="shared" si="2"/>
        <v>0.6428</v>
      </c>
      <c r="R22" s="91">
        <f t="shared" si="3"/>
        <v>77.13600000000001</v>
      </c>
      <c r="S22" s="243"/>
      <c r="T22" s="243"/>
      <c r="U22" s="234"/>
      <c r="V22" s="234"/>
    </row>
    <row r="23" spans="2:22" s="102" customFormat="1" ht="21.75" customHeight="1">
      <c r="B23" s="85">
        <v>741101</v>
      </c>
      <c r="C23" s="86">
        <v>80.15</v>
      </c>
      <c r="D23" s="98">
        <v>82.5</v>
      </c>
      <c r="E23" s="88" t="s">
        <v>197</v>
      </c>
      <c r="F23" s="89" t="s">
        <v>106</v>
      </c>
      <c r="G23" s="244"/>
      <c r="H23" s="234"/>
      <c r="I23" s="234"/>
      <c r="J23" s="235"/>
      <c r="K23" s="242"/>
      <c r="L23" s="93">
        <v>192.5</v>
      </c>
      <c r="M23" s="90">
        <v>197.5</v>
      </c>
      <c r="N23" s="90"/>
      <c r="O23" s="92">
        <f t="shared" si="0"/>
        <v>197.5</v>
      </c>
      <c r="P23" s="92">
        <f t="shared" si="1"/>
        <v>197.5</v>
      </c>
      <c r="Q23" s="94">
        <f t="shared" si="2"/>
        <v>0.6822</v>
      </c>
      <c r="R23" s="91">
        <f t="shared" si="3"/>
        <v>134.7345</v>
      </c>
      <c r="S23" s="243"/>
      <c r="T23" s="243"/>
      <c r="U23" s="234"/>
      <c r="V23" s="234"/>
    </row>
    <row r="24" spans="2:22" s="102" customFormat="1" ht="21.75" customHeight="1">
      <c r="B24" s="85">
        <v>830409</v>
      </c>
      <c r="C24" s="86">
        <v>123.7</v>
      </c>
      <c r="D24" s="99">
        <v>125</v>
      </c>
      <c r="E24" s="88" t="s">
        <v>198</v>
      </c>
      <c r="F24" s="89" t="s">
        <v>199</v>
      </c>
      <c r="G24" s="239"/>
      <c r="H24" s="240"/>
      <c r="I24" s="240"/>
      <c r="J24" s="241"/>
      <c r="K24" s="242"/>
      <c r="L24" s="93">
        <v>130</v>
      </c>
      <c r="M24" s="90">
        <v>-140</v>
      </c>
      <c r="N24" s="90">
        <v>140</v>
      </c>
      <c r="O24" s="92">
        <f t="shared" si="0"/>
        <v>140</v>
      </c>
      <c r="P24" s="92">
        <f t="shared" si="1"/>
        <v>140</v>
      </c>
      <c r="Q24" s="94">
        <f t="shared" si="2"/>
        <v>0.5711</v>
      </c>
      <c r="R24" s="91">
        <f t="shared" si="3"/>
        <v>79.95400000000001</v>
      </c>
      <c r="S24" s="243"/>
      <c r="T24" s="243"/>
      <c r="U24" s="234"/>
      <c r="V24" s="234"/>
    </row>
    <row r="25" spans="2:22" s="102" customFormat="1" ht="21.75" customHeight="1">
      <c r="B25" s="85">
        <v>830125</v>
      </c>
      <c r="C25" s="86">
        <v>88.35</v>
      </c>
      <c r="D25" s="98">
        <v>90</v>
      </c>
      <c r="E25" s="88" t="s">
        <v>200</v>
      </c>
      <c r="F25" s="89" t="s">
        <v>106</v>
      </c>
      <c r="G25" s="244"/>
      <c r="H25" s="234"/>
      <c r="I25" s="234"/>
      <c r="J25" s="235"/>
      <c r="K25" s="242"/>
      <c r="L25" s="93">
        <v>150</v>
      </c>
      <c r="M25" s="90">
        <v>160</v>
      </c>
      <c r="N25" s="90">
        <v>170</v>
      </c>
      <c r="O25" s="92">
        <f t="shared" si="0"/>
        <v>170</v>
      </c>
      <c r="P25" s="92">
        <f t="shared" si="1"/>
        <v>170</v>
      </c>
      <c r="Q25" s="94">
        <f t="shared" si="2"/>
        <v>0.6447</v>
      </c>
      <c r="R25" s="91">
        <f t="shared" si="3"/>
        <v>109.599</v>
      </c>
      <c r="S25" s="243"/>
      <c r="T25" s="243"/>
      <c r="U25" s="234"/>
      <c r="V25" s="234"/>
    </row>
    <row r="26" spans="2:22" s="102" customFormat="1" ht="21.75" customHeight="1">
      <c r="B26" s="85">
        <f>blad1!C34</f>
        <v>0</v>
      </c>
      <c r="C26" s="86">
        <v>93.9</v>
      </c>
      <c r="D26" s="98">
        <v>100</v>
      </c>
      <c r="E26" s="88" t="s">
        <v>201</v>
      </c>
      <c r="F26" s="89" t="s">
        <v>106</v>
      </c>
      <c r="G26" s="244"/>
      <c r="H26" s="240"/>
      <c r="I26" s="240"/>
      <c r="J26" s="241"/>
      <c r="K26" s="242"/>
      <c r="L26" s="93">
        <v>165</v>
      </c>
      <c r="M26" s="90">
        <v>170</v>
      </c>
      <c r="N26" s="90"/>
      <c r="O26" s="92">
        <f t="shared" si="0"/>
        <v>170</v>
      </c>
      <c r="P26" s="92">
        <f t="shared" si="1"/>
        <v>170</v>
      </c>
      <c r="Q26" s="94">
        <f t="shared" si="2"/>
        <v>0.6254</v>
      </c>
      <c r="R26" s="91">
        <f t="shared" si="3"/>
        <v>106.318</v>
      </c>
      <c r="S26" s="243"/>
      <c r="T26" s="243"/>
      <c r="U26" s="234"/>
      <c r="V26" s="234"/>
    </row>
    <row r="27" spans="2:22" s="102" customFormat="1" ht="21.75" customHeight="1">
      <c r="B27" s="85">
        <v>670425</v>
      </c>
      <c r="C27" s="86">
        <v>109.25</v>
      </c>
      <c r="D27" s="96">
        <v>110</v>
      </c>
      <c r="E27" s="88" t="s">
        <v>202</v>
      </c>
      <c r="F27" s="89" t="s">
        <v>106</v>
      </c>
      <c r="G27" s="234"/>
      <c r="H27" s="234"/>
      <c r="I27" s="234"/>
      <c r="J27" s="235"/>
      <c r="K27" s="242"/>
      <c r="L27" s="93">
        <v>-220</v>
      </c>
      <c r="M27" s="90">
        <v>220</v>
      </c>
      <c r="N27" s="90"/>
      <c r="O27" s="245">
        <f t="shared" si="0"/>
        <v>220</v>
      </c>
      <c r="P27" s="92">
        <f t="shared" si="1"/>
        <v>220</v>
      </c>
      <c r="Q27" s="94">
        <f t="shared" si="2"/>
        <v>0.5898</v>
      </c>
      <c r="R27" s="91">
        <f t="shared" si="3"/>
        <v>129.756</v>
      </c>
      <c r="S27" s="243"/>
      <c r="T27" s="243"/>
      <c r="U27" s="234"/>
      <c r="V27" s="234"/>
    </row>
    <row r="28" spans="2:22" s="102" customFormat="1" ht="21.75" customHeight="1">
      <c r="B28" s="85">
        <f>blad1!B34</f>
        <v>0</v>
      </c>
      <c r="C28" s="86">
        <f>blad1!E34</f>
        <v>0</v>
      </c>
      <c r="D28" s="246"/>
      <c r="E28" s="88">
        <f>blad1!C34</f>
        <v>0</v>
      </c>
      <c r="F28" s="89">
        <f>blad1!D34</f>
        <v>0</v>
      </c>
      <c r="G28" s="240"/>
      <c r="H28" s="240"/>
      <c r="I28" s="240"/>
      <c r="J28" s="241"/>
      <c r="K28" s="242"/>
      <c r="L28" s="93">
        <f>blad1!G34</f>
        <v>0</v>
      </c>
      <c r="M28" s="243"/>
      <c r="N28" s="243"/>
      <c r="O28" s="245">
        <f t="shared" si="0"/>
        <v>0</v>
      </c>
      <c r="P28" s="92">
        <f t="shared" si="1"/>
        <v>0</v>
      </c>
      <c r="Q28" s="94">
        <f t="shared" si="2"/>
        <v>0</v>
      </c>
      <c r="R28" s="91">
        <f t="shared" si="3"/>
        <v>0</v>
      </c>
      <c r="S28" s="243"/>
      <c r="T28" s="243"/>
      <c r="U28" s="234"/>
      <c r="V28" s="234"/>
    </row>
    <row r="29" spans="2:22" s="102" customFormat="1" ht="21.75" customHeight="1">
      <c r="B29" s="85">
        <f>blad1!B35</f>
        <v>0</v>
      </c>
      <c r="C29" s="86">
        <f>blad1!E35</f>
        <v>0</v>
      </c>
      <c r="D29" s="246"/>
      <c r="E29" s="88">
        <f>blad1!C35</f>
        <v>0</v>
      </c>
      <c r="F29" s="89">
        <f>blad1!D35</f>
        <v>0</v>
      </c>
      <c r="G29" s="247"/>
      <c r="H29" s="247"/>
      <c r="I29" s="247"/>
      <c r="J29" s="248"/>
      <c r="K29" s="242"/>
      <c r="L29" s="93">
        <f>blad1!G35</f>
        <v>0</v>
      </c>
      <c r="M29" s="243"/>
      <c r="N29" s="243"/>
      <c r="O29" s="245">
        <f t="shared" si="0"/>
        <v>0</v>
      </c>
      <c r="P29" s="92">
        <f t="shared" si="1"/>
        <v>0</v>
      </c>
      <c r="Q29" s="94">
        <f t="shared" si="2"/>
        <v>0</v>
      </c>
      <c r="R29" s="91">
        <f t="shared" si="3"/>
        <v>0</v>
      </c>
      <c r="S29" s="243"/>
      <c r="T29" s="243"/>
      <c r="U29" s="234"/>
      <c r="V29" s="234"/>
    </row>
    <row r="30" spans="2:23" s="36" customFormat="1" ht="18" customHeight="1">
      <c r="B30" s="184"/>
      <c r="C30" s="184"/>
      <c r="D30" s="184"/>
      <c r="E30" s="184"/>
      <c r="F30" s="184"/>
      <c r="G30" s="103"/>
      <c r="H30" s="103"/>
      <c r="I30" s="103"/>
      <c r="J30" s="103"/>
      <c r="K30" s="104"/>
      <c r="L30" s="103"/>
      <c r="M30" s="103"/>
      <c r="N30" s="103"/>
      <c r="O30" s="105"/>
      <c r="P30" s="105"/>
      <c r="Q30" s="103"/>
      <c r="R30" s="249"/>
      <c r="S30" s="104"/>
      <c r="T30" s="103"/>
      <c r="U30" s="103"/>
      <c r="V30" s="103"/>
      <c r="W30" s="103"/>
    </row>
    <row r="31" spans="2:26" ht="15" customHeight="1">
      <c r="B31" s="107" t="s">
        <v>240</v>
      </c>
      <c r="C31" s="108"/>
      <c r="D31" s="50"/>
      <c r="E31" s="103"/>
      <c r="F31" s="50"/>
      <c r="G31" s="50"/>
      <c r="H31" s="104"/>
      <c r="I31" s="105"/>
      <c r="J31" s="103"/>
      <c r="K31" s="50"/>
      <c r="L31" s="50"/>
      <c r="M31" s="105"/>
      <c r="N31" s="109" t="s">
        <v>181</v>
      </c>
      <c r="O31" s="105"/>
      <c r="P31" s="103"/>
      <c r="Q31" s="50"/>
      <c r="R31" s="50"/>
      <c r="S31" s="105"/>
      <c r="U31" s="105"/>
      <c r="V31" s="106"/>
      <c r="W31" s="104"/>
      <c r="X31" s="105"/>
      <c r="Y31" s="106"/>
      <c r="Z31" s="36"/>
    </row>
    <row r="32" spans="15:19" s="101" customFormat="1" ht="15" customHeight="1">
      <c r="O32" s="110"/>
      <c r="P32" s="110"/>
      <c r="R32" s="213"/>
      <c r="S32" s="113"/>
    </row>
    <row r="33" spans="2:22" s="101" customFormat="1" ht="15" customHeight="1">
      <c r="B33" s="101" t="s">
        <v>182</v>
      </c>
      <c r="E33" s="250" t="s">
        <v>183</v>
      </c>
      <c r="H33" s="101" t="s">
        <v>183</v>
      </c>
      <c r="K33" s="110"/>
      <c r="M33" s="111" t="s">
        <v>184</v>
      </c>
      <c r="Q33" s="101" t="s">
        <v>185</v>
      </c>
      <c r="R33" s="112"/>
      <c r="T33" s="111" t="s">
        <v>186</v>
      </c>
      <c r="U33" s="113"/>
      <c r="V33" s="50"/>
    </row>
    <row r="34" spans="5:22" s="101" customFormat="1" ht="15" customHeight="1">
      <c r="E34" s="250"/>
      <c r="K34" s="110"/>
      <c r="M34" s="110"/>
      <c r="R34" s="112"/>
      <c r="S34" s="110"/>
      <c r="T34" s="112"/>
      <c r="U34" s="113"/>
      <c r="V34" s="50"/>
    </row>
    <row r="35" spans="5:22" s="101" customFormat="1" ht="15" customHeight="1">
      <c r="E35" s="250"/>
      <c r="K35" s="110"/>
      <c r="M35" s="110"/>
      <c r="R35" s="112"/>
      <c r="S35" s="110"/>
      <c r="T35" s="112"/>
      <c r="U35" s="113"/>
      <c r="V35" s="50"/>
    </row>
    <row r="36" spans="2:23" s="101" customFormat="1" ht="15" customHeight="1">
      <c r="B36" s="114"/>
      <c r="C36" s="114"/>
      <c r="D36" s="114"/>
      <c r="E36" s="251"/>
      <c r="F36" s="114"/>
      <c r="G36" s="114"/>
      <c r="H36" s="114"/>
      <c r="I36" s="117"/>
      <c r="J36" s="117"/>
      <c r="K36" s="116"/>
      <c r="L36" s="117"/>
      <c r="M36" s="118"/>
      <c r="N36" s="117"/>
      <c r="O36" s="117"/>
      <c r="P36" s="117"/>
      <c r="Q36" s="117"/>
      <c r="R36" s="119"/>
      <c r="S36" s="116"/>
      <c r="T36" s="119"/>
      <c r="U36" s="120"/>
      <c r="V36" s="50"/>
      <c r="W36" s="50"/>
    </row>
    <row r="37" spans="5:23" s="101" customFormat="1" ht="15" customHeight="1">
      <c r="E37" s="250"/>
      <c r="K37" s="110"/>
      <c r="M37" s="110"/>
      <c r="R37" s="112"/>
      <c r="S37" s="110"/>
      <c r="T37" s="112"/>
      <c r="U37" s="113"/>
      <c r="V37" s="50"/>
      <c r="W37" s="50"/>
    </row>
    <row r="38" spans="2:23" s="101" customFormat="1" ht="15" customHeight="1">
      <c r="B38" s="101" t="s">
        <v>187</v>
      </c>
      <c r="E38" s="250" t="s">
        <v>187</v>
      </c>
      <c r="H38" s="101" t="s">
        <v>187</v>
      </c>
      <c r="K38" s="110"/>
      <c r="M38" s="101" t="s">
        <v>187</v>
      </c>
      <c r="Q38" s="101" t="s">
        <v>187</v>
      </c>
      <c r="R38" s="112"/>
      <c r="T38" s="101" t="s">
        <v>187</v>
      </c>
      <c r="U38" s="113"/>
      <c r="V38" s="50"/>
      <c r="W38" s="50"/>
    </row>
    <row r="39" spans="5:23" s="101" customFormat="1" ht="15" customHeight="1">
      <c r="E39" s="250"/>
      <c r="F39"/>
      <c r="H39"/>
      <c r="K39"/>
      <c r="M39" s="110"/>
      <c r="R39" s="112"/>
      <c r="S39" s="110"/>
      <c r="T39" s="112"/>
      <c r="U39" s="113"/>
      <c r="V39" s="50"/>
      <c r="W39" s="50"/>
    </row>
    <row r="40" spans="2:23" ht="15" customHeight="1">
      <c r="B40" s="121"/>
      <c r="C40" s="121"/>
      <c r="D40" s="32"/>
      <c r="E40" s="252"/>
      <c r="F40" s="31"/>
      <c r="G40" s="121"/>
      <c r="H40" s="31"/>
      <c r="I40" s="32"/>
      <c r="J40" s="32"/>
      <c r="K40" s="31"/>
      <c r="L40" s="121"/>
      <c r="M40" s="44"/>
      <c r="N40" s="32"/>
      <c r="O40" s="32"/>
      <c r="P40" s="32"/>
      <c r="Q40" s="32"/>
      <c r="R40" s="45"/>
      <c r="S40" s="44"/>
      <c r="T40" s="45"/>
      <c r="U40" s="46"/>
      <c r="V40" s="36"/>
      <c r="W40" s="36"/>
    </row>
    <row r="41" ht="15" customHeight="1">
      <c r="W41" s="36"/>
    </row>
  </sheetData>
  <hyperlinks>
    <hyperlink ref="N31" r:id="rId1" display="E-Mail: kansli@styrkelyft.se"/>
  </hyperlinks>
  <printOptions/>
  <pageMargins left="0.39375" right="0.39375" top="0.5902777777777778" bottom="0.39375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0">
      <selection activeCell="Q11" sqref="Q11"/>
    </sheetView>
  </sheetViews>
  <sheetFormatPr defaultColWidth="9.140625" defaultRowHeight="15" customHeight="1"/>
  <cols>
    <col min="1" max="1" width="9.140625" style="9" customWidth="1"/>
    <col min="2" max="2" width="10.421875" style="9" customWidth="1"/>
    <col min="3" max="3" width="8.00390625" style="9" customWidth="1"/>
    <col min="4" max="4" width="7.8515625" style="9" customWidth="1"/>
    <col min="5" max="5" width="35.57421875" style="9" customWidth="1"/>
    <col min="6" max="6" width="14.7109375" style="9" customWidth="1"/>
    <col min="7" max="7" width="7.57421875" style="9" customWidth="1"/>
    <col min="8" max="8" width="6.140625" style="9" customWidth="1"/>
    <col min="9" max="9" width="6.28125" style="9" customWidth="1"/>
    <col min="10" max="10" width="7.00390625" style="9" customWidth="1"/>
    <col min="11" max="11" width="0.9921875" style="9" customWidth="1"/>
    <col min="12" max="12" width="9.7109375" style="9" customWidth="1"/>
    <col min="13" max="13" width="9.57421875" style="9" customWidth="1"/>
    <col min="14" max="14" width="10.28125" style="9" customWidth="1"/>
    <col min="15" max="15" width="0.85546875" style="10" customWidth="1"/>
    <col min="16" max="16" width="10.421875" style="10" customWidth="1"/>
    <col min="17" max="17" width="8.8515625" style="9" customWidth="1"/>
    <col min="18" max="18" width="14.7109375" style="204" customWidth="1"/>
    <col min="19" max="19" width="8.28125" style="43" customWidth="1"/>
    <col min="20" max="20" width="7.421875" style="9" customWidth="1"/>
    <col min="21" max="21" width="8.421875" style="9" customWidth="1"/>
    <col min="22" max="22" width="5.00390625" style="9" customWidth="1"/>
    <col min="23" max="23" width="5.57421875" style="9" customWidth="1"/>
    <col min="24" max="16384" width="9.140625" style="9" customWidth="1"/>
  </cols>
  <sheetData>
    <row r="1" spans="2:23" ht="1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4"/>
      <c r="P1" s="44"/>
      <c r="Q1" s="32"/>
      <c r="R1" s="205"/>
      <c r="S1" s="46"/>
      <c r="T1" s="32"/>
      <c r="U1" s="36"/>
      <c r="V1" s="36"/>
      <c r="W1" s="36"/>
    </row>
    <row r="2" spans="2:23" ht="15" customHeight="1">
      <c r="B2" s="47"/>
      <c r="C2" s="36"/>
      <c r="T2" s="48"/>
      <c r="U2" s="36"/>
      <c r="V2" s="36"/>
      <c r="W2" s="36"/>
    </row>
    <row r="3" spans="2:23" s="56" customFormat="1" ht="21.75" customHeight="1">
      <c r="B3" s="49"/>
      <c r="C3" s="50"/>
      <c r="D3" s="51"/>
      <c r="E3" s="51"/>
      <c r="F3" s="51"/>
      <c r="G3" s="51"/>
      <c r="H3" s="206" t="s">
        <v>148</v>
      </c>
      <c r="K3" s="53"/>
      <c r="L3" s="51"/>
      <c r="M3" s="51"/>
      <c r="N3" s="59" t="s">
        <v>147</v>
      </c>
      <c r="O3" s="3"/>
      <c r="P3" s="59"/>
      <c r="Q3" s="207" t="str">
        <f>blad1!K5</f>
        <v>Kalmar AK</v>
      </c>
      <c r="R3" s="69"/>
      <c r="S3" s="61"/>
      <c r="T3" s="67"/>
      <c r="U3" s="51"/>
      <c r="V3" s="51"/>
      <c r="W3" s="51"/>
    </row>
    <row r="4" spans="2:23" s="56" customFormat="1" ht="21.75" customHeight="1">
      <c r="B4" s="57"/>
      <c r="C4" s="51"/>
      <c r="D4" s="51"/>
      <c r="E4" s="51"/>
      <c r="F4" s="51"/>
      <c r="G4" s="51"/>
      <c r="H4" s="208" t="s">
        <v>16</v>
      </c>
      <c r="K4" s="51"/>
      <c r="L4" s="51"/>
      <c r="M4" s="51"/>
      <c r="N4" s="59" t="s">
        <v>149</v>
      </c>
      <c r="O4" s="3"/>
      <c r="P4" s="59"/>
      <c r="Q4" s="209" t="s">
        <v>150</v>
      </c>
      <c r="R4" s="69"/>
      <c r="S4" s="61"/>
      <c r="T4" s="67"/>
      <c r="U4" s="51"/>
      <c r="V4" s="51"/>
      <c r="W4" s="51"/>
    </row>
    <row r="5" spans="2:23" s="56" customFormat="1" ht="21.75" customHeight="1">
      <c r="B5" s="5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9" t="s">
        <v>151</v>
      </c>
      <c r="O5" s="31"/>
      <c r="P5" s="59"/>
      <c r="Q5" s="207" t="s">
        <v>152</v>
      </c>
      <c r="R5" s="69"/>
      <c r="S5" s="61"/>
      <c r="T5" s="67"/>
      <c r="U5" s="51"/>
      <c r="V5" s="51"/>
      <c r="W5" s="51"/>
    </row>
    <row r="6" spans="2:23" s="56" customFormat="1" ht="18.75" customHeight="1">
      <c r="B6" s="57"/>
      <c r="C6" s="51"/>
      <c r="D6" s="51"/>
      <c r="E6" s="210"/>
      <c r="F6" s="64"/>
      <c r="G6" s="53"/>
      <c r="H6" s="51"/>
      <c r="I6" s="125"/>
      <c r="J6" s="51"/>
      <c r="K6" s="51"/>
      <c r="L6" s="51"/>
      <c r="M6" s="51"/>
      <c r="N6" s="51"/>
      <c r="O6" s="3"/>
      <c r="P6" s="3"/>
      <c r="R6" s="112"/>
      <c r="T6" s="55"/>
      <c r="U6" s="51"/>
      <c r="V6" s="51"/>
      <c r="W6" s="51"/>
    </row>
    <row r="7" spans="2:23" s="56" customFormat="1" ht="18.75" customHeight="1">
      <c r="B7" s="57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"/>
      <c r="P7" s="3"/>
      <c r="R7" s="112"/>
      <c r="T7" s="55"/>
      <c r="U7" s="51"/>
      <c r="V7" s="51"/>
      <c r="W7" s="51"/>
    </row>
    <row r="8" spans="2:23" s="56" customFormat="1" ht="18.75" customHeight="1">
      <c r="B8" s="57"/>
      <c r="C8" s="51"/>
      <c r="D8" s="51"/>
      <c r="E8" s="51"/>
      <c r="F8" s="138" t="s">
        <v>159</v>
      </c>
      <c r="G8" s="70"/>
      <c r="H8" s="60" t="str">
        <f>blad1!K4</f>
        <v>Allsvenska serien Omg 2</v>
      </c>
      <c r="I8" s="61"/>
      <c r="J8" s="61"/>
      <c r="K8" s="61"/>
      <c r="L8" s="61"/>
      <c r="M8" s="61"/>
      <c r="N8" s="61"/>
      <c r="O8" s="3"/>
      <c r="P8" s="62" t="s">
        <v>153</v>
      </c>
      <c r="Q8" s="61"/>
      <c r="R8" s="63">
        <v>39942</v>
      </c>
      <c r="T8" s="55"/>
      <c r="U8" s="51"/>
      <c r="V8" s="51"/>
      <c r="W8" s="51"/>
    </row>
    <row r="9" spans="2:23" s="56" customFormat="1" ht="16.5" customHeight="1">
      <c r="B9" s="6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9"/>
      <c r="P9" s="59"/>
      <c r="Q9" s="61"/>
      <c r="R9" s="212"/>
      <c r="S9" s="61"/>
      <c r="T9" s="67"/>
      <c r="U9" s="51"/>
      <c r="V9" s="51"/>
      <c r="W9" s="51"/>
    </row>
    <row r="10" spans="13:21" s="56" customFormat="1" ht="16.5" customHeight="1">
      <c r="M10" s="51"/>
      <c r="N10" s="51"/>
      <c r="O10" s="68"/>
      <c r="P10" s="68"/>
      <c r="R10" s="213"/>
      <c r="U10" s="51"/>
    </row>
    <row r="11" spans="2:23" s="56" customFormat="1" ht="21.75" customHeight="1">
      <c r="B11" s="69" t="s">
        <v>236</v>
      </c>
      <c r="C11" s="69"/>
      <c r="D11" s="59"/>
      <c r="E11" s="59" t="s">
        <v>237</v>
      </c>
      <c r="F11" s="59" t="s">
        <v>157</v>
      </c>
      <c r="G11" s="214" t="s">
        <v>156</v>
      </c>
      <c r="O11" s="51"/>
      <c r="P11" s="51"/>
      <c r="Q11" s="53"/>
      <c r="R11" s="215"/>
      <c r="S11" s="51"/>
      <c r="T11" s="51"/>
      <c r="U11" s="51"/>
      <c r="V11" s="51"/>
      <c r="W11" s="51"/>
    </row>
    <row r="12" spans="15:22" s="56" customFormat="1" ht="21.75" customHeight="1">
      <c r="O12" s="53"/>
      <c r="P12" s="53"/>
      <c r="R12" s="213"/>
      <c r="U12" s="51"/>
      <c r="V12" s="51"/>
    </row>
    <row r="13" spans="2:22" ht="21.75" customHeight="1">
      <c r="B13" s="216" t="s">
        <v>1</v>
      </c>
      <c r="C13" s="217" t="s">
        <v>4</v>
      </c>
      <c r="D13" s="217" t="s">
        <v>161</v>
      </c>
      <c r="E13" s="218" t="s">
        <v>162</v>
      </c>
      <c r="F13" s="218" t="s">
        <v>163</v>
      </c>
      <c r="G13" s="219"/>
      <c r="H13" s="141"/>
      <c r="I13" s="220"/>
      <c r="J13" s="142"/>
      <c r="K13" s="217"/>
      <c r="L13" s="221"/>
      <c r="M13" s="220" t="s">
        <v>16</v>
      </c>
      <c r="N13" s="145"/>
      <c r="O13" s="222"/>
      <c r="P13" s="217" t="s">
        <v>175</v>
      </c>
      <c r="Q13" s="223" t="s">
        <v>171</v>
      </c>
      <c r="R13" s="224" t="s">
        <v>239</v>
      </c>
      <c r="S13" s="217" t="s">
        <v>172</v>
      </c>
      <c r="T13" s="225" t="s">
        <v>173</v>
      </c>
      <c r="U13" s="36"/>
      <c r="V13" s="36"/>
    </row>
    <row r="14" spans="2:20" s="36" customFormat="1" ht="21.75" customHeight="1">
      <c r="B14" s="226" t="s">
        <v>174</v>
      </c>
      <c r="C14" s="157"/>
      <c r="D14" s="157"/>
      <c r="E14" s="227"/>
      <c r="F14" s="227"/>
      <c r="G14" s="228"/>
      <c r="H14" s="152"/>
      <c r="I14" s="152"/>
      <c r="J14" s="153"/>
      <c r="K14" s="157"/>
      <c r="L14" s="154">
        <v>1</v>
      </c>
      <c r="M14" s="152">
        <v>2</v>
      </c>
      <c r="N14" s="153">
        <v>3</v>
      </c>
      <c r="O14" s="229"/>
      <c r="P14" s="155"/>
      <c r="Q14" s="230"/>
      <c r="R14" s="231"/>
      <c r="S14" s="155"/>
      <c r="T14" s="232"/>
    </row>
    <row r="15" spans="2:22" s="102" customFormat="1" ht="21.75" customHeight="1">
      <c r="B15" s="85">
        <v>940822</v>
      </c>
      <c r="C15" s="86">
        <v>54</v>
      </c>
      <c r="D15" s="99">
        <v>56</v>
      </c>
      <c r="E15" s="88" t="s">
        <v>119</v>
      </c>
      <c r="F15" s="89" t="s">
        <v>23</v>
      </c>
      <c r="G15" s="233"/>
      <c r="H15" s="234"/>
      <c r="I15" s="234"/>
      <c r="J15" s="235"/>
      <c r="K15" s="236"/>
      <c r="L15" s="93">
        <v>32.5</v>
      </c>
      <c r="M15" s="90">
        <v>35</v>
      </c>
      <c r="N15" s="90">
        <v>-37.5</v>
      </c>
      <c r="O15" s="92">
        <f aca="true" t="shared" si="0" ref="O15:O29">MAX(L15,M15,N15)</f>
        <v>35</v>
      </c>
      <c r="P15" s="92">
        <f aca="true" t="shared" si="1" ref="P15:P29">IF(O15&lt;0,0,O15)</f>
        <v>35</v>
      </c>
      <c r="Q15" s="126">
        <v>1.2106</v>
      </c>
      <c r="R15" s="91">
        <f aca="true" t="shared" si="2" ref="R15:R29">SUM(P15*Q15)</f>
        <v>42.370999999999995</v>
      </c>
      <c r="S15" s="237"/>
      <c r="T15" s="237"/>
      <c r="U15" s="238"/>
      <c r="V15" s="238"/>
    </row>
    <row r="16" spans="2:22" s="102" customFormat="1" ht="21.75" customHeight="1">
      <c r="B16" s="85">
        <v>940207</v>
      </c>
      <c r="C16" s="86">
        <v>66</v>
      </c>
      <c r="D16" s="98">
        <v>67.5</v>
      </c>
      <c r="E16" s="88" t="s">
        <v>124</v>
      </c>
      <c r="F16" s="89" t="s">
        <v>23</v>
      </c>
      <c r="G16" s="239"/>
      <c r="H16" s="240"/>
      <c r="I16" s="240"/>
      <c r="J16" s="241"/>
      <c r="K16" s="242"/>
      <c r="L16" s="93">
        <v>32.5</v>
      </c>
      <c r="M16" s="90">
        <v>37.5</v>
      </c>
      <c r="N16" s="90">
        <v>40</v>
      </c>
      <c r="O16" s="92">
        <f t="shared" si="0"/>
        <v>40</v>
      </c>
      <c r="P16" s="92">
        <f t="shared" si="1"/>
        <v>40</v>
      </c>
      <c r="Q16" s="126">
        <v>1.0374</v>
      </c>
      <c r="R16" s="91">
        <f t="shared" si="2"/>
        <v>41.496</v>
      </c>
      <c r="S16" s="243"/>
      <c r="T16" s="243"/>
      <c r="U16" s="234"/>
      <c r="V16" s="234"/>
    </row>
    <row r="17" spans="2:22" s="102" customFormat="1" ht="21.75" customHeight="1">
      <c r="B17" s="85">
        <v>930510</v>
      </c>
      <c r="C17" s="86">
        <v>64.8</v>
      </c>
      <c r="D17" s="99">
        <v>67.5</v>
      </c>
      <c r="E17" s="88" t="s">
        <v>33</v>
      </c>
      <c r="F17" s="89" t="s">
        <v>23</v>
      </c>
      <c r="G17" s="244"/>
      <c r="H17" s="234"/>
      <c r="I17" s="234"/>
      <c r="J17" s="235"/>
      <c r="K17" s="242"/>
      <c r="L17" s="93">
        <v>50</v>
      </c>
      <c r="M17" s="90">
        <v>52.5</v>
      </c>
      <c r="N17" s="90">
        <v>53.5</v>
      </c>
      <c r="O17" s="92">
        <f t="shared" si="0"/>
        <v>53.5</v>
      </c>
      <c r="P17" s="92">
        <f t="shared" si="1"/>
        <v>53.5</v>
      </c>
      <c r="Q17" s="126">
        <v>1.0515</v>
      </c>
      <c r="R17" s="91">
        <f t="shared" si="2"/>
        <v>56.255250000000004</v>
      </c>
      <c r="S17" s="243"/>
      <c r="T17" s="243"/>
      <c r="U17" s="234"/>
      <c r="V17" s="234"/>
    </row>
    <row r="18" spans="2:22" s="102" customFormat="1" ht="21.75" customHeight="1">
      <c r="B18" s="85">
        <f>blad1!B42</f>
        <v>0</v>
      </c>
      <c r="C18" s="86">
        <f>blad1!E42</f>
        <v>0</v>
      </c>
      <c r="D18" s="87"/>
      <c r="E18" s="88">
        <f>blad1!C42</f>
        <v>0</v>
      </c>
      <c r="F18" s="89">
        <f>blad1!D42</f>
        <v>0</v>
      </c>
      <c r="G18" s="239"/>
      <c r="H18" s="240"/>
      <c r="I18" s="240"/>
      <c r="J18" s="241"/>
      <c r="K18" s="242"/>
      <c r="L18" s="93">
        <f>blad1!G42</f>
        <v>0</v>
      </c>
      <c r="M18" s="90"/>
      <c r="N18" s="90"/>
      <c r="O18" s="92">
        <f t="shared" si="0"/>
        <v>0</v>
      </c>
      <c r="P18" s="92">
        <f t="shared" si="1"/>
        <v>0</v>
      </c>
      <c r="Q18" s="94">
        <f aca="true" t="shared" si="3" ref="Q18:Q29">IF(C18&lt;&gt;0,VLOOKUP(INT(C18),Wilksmen,(C18-INT(C18))*10+2),0)</f>
        <v>0</v>
      </c>
      <c r="R18" s="91">
        <f t="shared" si="2"/>
        <v>0</v>
      </c>
      <c r="S18" s="243"/>
      <c r="T18" s="243"/>
      <c r="U18" s="234"/>
      <c r="V18" s="234"/>
    </row>
    <row r="19" spans="2:22" s="102" customFormat="1" ht="21.75" customHeight="1">
      <c r="B19" s="85">
        <f>blad1!B43</f>
        <v>0</v>
      </c>
      <c r="C19" s="86">
        <f>blad1!E43</f>
        <v>0</v>
      </c>
      <c r="D19" s="87"/>
      <c r="E19" s="88">
        <f>blad1!C43</f>
        <v>0</v>
      </c>
      <c r="F19" s="89">
        <f>blad1!D43</f>
        <v>0</v>
      </c>
      <c r="G19" s="244"/>
      <c r="H19" s="234"/>
      <c r="I19" s="234"/>
      <c r="J19" s="235"/>
      <c r="K19" s="242"/>
      <c r="L19" s="93">
        <f>blad1!G43</f>
        <v>0</v>
      </c>
      <c r="M19" s="90"/>
      <c r="N19" s="90"/>
      <c r="O19" s="92">
        <f t="shared" si="0"/>
        <v>0</v>
      </c>
      <c r="P19" s="92">
        <f t="shared" si="1"/>
        <v>0</v>
      </c>
      <c r="Q19" s="94">
        <f t="shared" si="3"/>
        <v>0</v>
      </c>
      <c r="R19" s="91">
        <f t="shared" si="2"/>
        <v>0</v>
      </c>
      <c r="S19" s="243"/>
      <c r="T19" s="243"/>
      <c r="U19" s="234"/>
      <c r="V19" s="234"/>
    </row>
    <row r="20" spans="2:22" s="102" customFormat="1" ht="21.75" customHeight="1">
      <c r="B20" s="85">
        <f>blad1!B44</f>
        <v>0</v>
      </c>
      <c r="C20" s="86">
        <f>blad1!E44</f>
        <v>0</v>
      </c>
      <c r="D20" s="87"/>
      <c r="E20" s="88">
        <f>blad1!C44</f>
        <v>0</v>
      </c>
      <c r="F20" s="89">
        <f>blad1!D44</f>
        <v>0</v>
      </c>
      <c r="G20" s="239"/>
      <c r="H20" s="240"/>
      <c r="I20" s="240"/>
      <c r="J20" s="241"/>
      <c r="K20" s="242"/>
      <c r="L20" s="93">
        <f>blad1!G44</f>
        <v>0</v>
      </c>
      <c r="M20" s="90"/>
      <c r="N20" s="90"/>
      <c r="O20" s="92">
        <f t="shared" si="0"/>
        <v>0</v>
      </c>
      <c r="P20" s="92">
        <f t="shared" si="1"/>
        <v>0</v>
      </c>
      <c r="Q20" s="94">
        <f t="shared" si="3"/>
        <v>0</v>
      </c>
      <c r="R20" s="91">
        <f t="shared" si="2"/>
        <v>0</v>
      </c>
      <c r="S20" s="243"/>
      <c r="T20" s="243"/>
      <c r="U20" s="234"/>
      <c r="V20" s="234"/>
    </row>
    <row r="21" spans="2:22" s="102" customFormat="1" ht="21.75" customHeight="1">
      <c r="B21" s="85">
        <f>blad1!B45</f>
        <v>0</v>
      </c>
      <c r="C21" s="86">
        <f>blad1!E45</f>
        <v>0</v>
      </c>
      <c r="D21" s="87"/>
      <c r="E21" s="88">
        <f>blad1!C45</f>
        <v>0</v>
      </c>
      <c r="F21" s="89">
        <f>blad1!D45</f>
        <v>0</v>
      </c>
      <c r="G21" s="244"/>
      <c r="H21" s="234"/>
      <c r="I21" s="234"/>
      <c r="J21" s="235"/>
      <c r="K21" s="242"/>
      <c r="L21" s="93">
        <f>blad1!G45</f>
        <v>0</v>
      </c>
      <c r="M21" s="90"/>
      <c r="N21" s="90"/>
      <c r="O21" s="92">
        <f t="shared" si="0"/>
        <v>0</v>
      </c>
      <c r="P21" s="92">
        <f t="shared" si="1"/>
        <v>0</v>
      </c>
      <c r="Q21" s="94">
        <f t="shared" si="3"/>
        <v>0</v>
      </c>
      <c r="R21" s="91">
        <f t="shared" si="2"/>
        <v>0</v>
      </c>
      <c r="S21" s="243"/>
      <c r="T21" s="243"/>
      <c r="U21" s="234"/>
      <c r="V21" s="234"/>
    </row>
    <row r="22" spans="2:22" s="102" customFormat="1" ht="21.75" customHeight="1">
      <c r="B22" s="85">
        <f>blad1!B46</f>
        <v>0</v>
      </c>
      <c r="C22" s="86">
        <f>blad1!E46</f>
        <v>0</v>
      </c>
      <c r="D22" s="87"/>
      <c r="E22" s="88">
        <f>blad1!C46</f>
        <v>0</v>
      </c>
      <c r="F22" s="89">
        <f>blad1!D46</f>
        <v>0</v>
      </c>
      <c r="G22" s="244"/>
      <c r="H22" s="240"/>
      <c r="I22" s="240"/>
      <c r="J22" s="241"/>
      <c r="K22" s="242"/>
      <c r="L22" s="93">
        <f>blad1!G46</f>
        <v>0</v>
      </c>
      <c r="M22" s="90"/>
      <c r="N22" s="90"/>
      <c r="O22" s="92">
        <f t="shared" si="0"/>
        <v>0</v>
      </c>
      <c r="P22" s="92">
        <f t="shared" si="1"/>
        <v>0</v>
      </c>
      <c r="Q22" s="94">
        <f t="shared" si="3"/>
        <v>0</v>
      </c>
      <c r="R22" s="91">
        <f t="shared" si="2"/>
        <v>0</v>
      </c>
      <c r="S22" s="243"/>
      <c r="T22" s="243"/>
      <c r="U22" s="234"/>
      <c r="V22" s="234"/>
    </row>
    <row r="23" spans="2:22" s="102" customFormat="1" ht="21.75" customHeight="1">
      <c r="B23" s="85">
        <f>blad1!B47</f>
        <v>0</v>
      </c>
      <c r="C23" s="86">
        <f>blad1!E47</f>
        <v>0</v>
      </c>
      <c r="D23" s="87"/>
      <c r="E23" s="88">
        <f>blad1!C47</f>
        <v>0</v>
      </c>
      <c r="F23" s="89">
        <f>blad1!D47</f>
        <v>0</v>
      </c>
      <c r="G23" s="244"/>
      <c r="H23" s="234"/>
      <c r="I23" s="234"/>
      <c r="J23" s="235"/>
      <c r="K23" s="242"/>
      <c r="L23" s="93">
        <f>blad1!G47</f>
        <v>0</v>
      </c>
      <c r="M23" s="90"/>
      <c r="N23" s="90"/>
      <c r="O23" s="92">
        <f t="shared" si="0"/>
        <v>0</v>
      </c>
      <c r="P23" s="92">
        <f t="shared" si="1"/>
        <v>0</v>
      </c>
      <c r="Q23" s="94">
        <f t="shared" si="3"/>
        <v>0</v>
      </c>
      <c r="R23" s="91">
        <f t="shared" si="2"/>
        <v>0</v>
      </c>
      <c r="S23" s="243"/>
      <c r="T23" s="243"/>
      <c r="U23" s="234"/>
      <c r="V23" s="234"/>
    </row>
    <row r="24" spans="2:22" s="102" customFormat="1" ht="21.75" customHeight="1">
      <c r="B24" s="85">
        <f>blad1!B48</f>
        <v>0</v>
      </c>
      <c r="C24" s="86">
        <f>blad1!E48</f>
        <v>0</v>
      </c>
      <c r="D24" s="87"/>
      <c r="E24" s="88">
        <f>blad1!C48</f>
        <v>0</v>
      </c>
      <c r="F24" s="89">
        <f>blad1!D48</f>
        <v>0</v>
      </c>
      <c r="G24" s="239"/>
      <c r="H24" s="240"/>
      <c r="I24" s="240"/>
      <c r="J24" s="241"/>
      <c r="K24" s="242"/>
      <c r="L24" s="93">
        <f>blad1!G48</f>
        <v>0</v>
      </c>
      <c r="M24" s="90"/>
      <c r="N24" s="90"/>
      <c r="O24" s="92">
        <f t="shared" si="0"/>
        <v>0</v>
      </c>
      <c r="P24" s="92">
        <f t="shared" si="1"/>
        <v>0</v>
      </c>
      <c r="Q24" s="94">
        <f t="shared" si="3"/>
        <v>0</v>
      </c>
      <c r="R24" s="91">
        <f t="shared" si="2"/>
        <v>0</v>
      </c>
      <c r="S24" s="243"/>
      <c r="T24" s="243"/>
      <c r="U24" s="234"/>
      <c r="V24" s="234"/>
    </row>
    <row r="25" spans="2:22" s="102" customFormat="1" ht="21.75" customHeight="1">
      <c r="B25" s="85">
        <f>blad1!B49</f>
        <v>0</v>
      </c>
      <c r="C25" s="86">
        <f>blad1!E49</f>
        <v>0</v>
      </c>
      <c r="D25" s="87"/>
      <c r="E25" s="88">
        <f>blad1!C49</f>
        <v>0</v>
      </c>
      <c r="F25" s="89">
        <f>blad1!D49</f>
        <v>0</v>
      </c>
      <c r="G25" s="244"/>
      <c r="H25" s="234"/>
      <c r="I25" s="234"/>
      <c r="J25" s="235"/>
      <c r="K25" s="242"/>
      <c r="L25" s="93">
        <f>blad1!G49</f>
        <v>0</v>
      </c>
      <c r="M25" s="90"/>
      <c r="N25" s="90"/>
      <c r="O25" s="92">
        <f t="shared" si="0"/>
        <v>0</v>
      </c>
      <c r="P25" s="92">
        <f t="shared" si="1"/>
        <v>0</v>
      </c>
      <c r="Q25" s="94">
        <f t="shared" si="3"/>
        <v>0</v>
      </c>
      <c r="R25" s="91">
        <f t="shared" si="2"/>
        <v>0</v>
      </c>
      <c r="S25" s="243"/>
      <c r="T25" s="243"/>
      <c r="U25" s="234"/>
      <c r="V25" s="234"/>
    </row>
    <row r="26" spans="2:22" s="102" customFormat="1" ht="21.75" customHeight="1">
      <c r="B26" s="85">
        <f>blad1!B50</f>
        <v>0</v>
      </c>
      <c r="C26" s="86">
        <f>blad1!E50</f>
        <v>0</v>
      </c>
      <c r="D26" s="99"/>
      <c r="E26" s="88">
        <f>blad1!C50</f>
        <v>0</v>
      </c>
      <c r="F26" s="89">
        <f>blad1!D50</f>
        <v>0</v>
      </c>
      <c r="G26" s="244"/>
      <c r="H26" s="240"/>
      <c r="I26" s="240"/>
      <c r="J26" s="241"/>
      <c r="K26" s="242"/>
      <c r="L26" s="93">
        <f>blad1!G50</f>
        <v>0</v>
      </c>
      <c r="M26" s="90"/>
      <c r="N26" s="90"/>
      <c r="O26" s="92">
        <f t="shared" si="0"/>
        <v>0</v>
      </c>
      <c r="P26" s="92">
        <f t="shared" si="1"/>
        <v>0</v>
      </c>
      <c r="Q26" s="94">
        <f t="shared" si="3"/>
        <v>0</v>
      </c>
      <c r="R26" s="91">
        <f t="shared" si="2"/>
        <v>0</v>
      </c>
      <c r="S26" s="243"/>
      <c r="T26" s="243"/>
      <c r="U26" s="234"/>
      <c r="V26" s="234"/>
    </row>
    <row r="27" spans="2:22" s="102" customFormat="1" ht="21.75" customHeight="1">
      <c r="B27" s="85">
        <f>blad1!B51</f>
        <v>0</v>
      </c>
      <c r="C27" s="86">
        <f>blad1!E51</f>
        <v>0</v>
      </c>
      <c r="D27" s="246"/>
      <c r="E27" s="88">
        <f>blad1!C51</f>
        <v>0</v>
      </c>
      <c r="F27" s="89">
        <f>blad1!D51</f>
        <v>0</v>
      </c>
      <c r="G27" s="234"/>
      <c r="H27" s="234"/>
      <c r="I27" s="234"/>
      <c r="J27" s="235"/>
      <c r="K27" s="242"/>
      <c r="L27" s="93">
        <f>blad1!G51</f>
        <v>0</v>
      </c>
      <c r="M27" s="243"/>
      <c r="N27" s="243"/>
      <c r="O27" s="245">
        <f t="shared" si="0"/>
        <v>0</v>
      </c>
      <c r="P27" s="92">
        <f t="shared" si="1"/>
        <v>0</v>
      </c>
      <c r="Q27" s="94">
        <f t="shared" si="3"/>
        <v>0</v>
      </c>
      <c r="R27" s="91">
        <f t="shared" si="2"/>
        <v>0</v>
      </c>
      <c r="S27" s="243"/>
      <c r="T27" s="243"/>
      <c r="U27" s="234"/>
      <c r="V27" s="234"/>
    </row>
    <row r="28" spans="2:22" s="102" customFormat="1" ht="21.75" customHeight="1">
      <c r="B28" s="85">
        <f>blad1!B52</f>
        <v>0</v>
      </c>
      <c r="C28" s="86">
        <f>blad1!E52</f>
        <v>0</v>
      </c>
      <c r="D28" s="246"/>
      <c r="E28" s="88">
        <f>blad1!C52</f>
        <v>0</v>
      </c>
      <c r="F28" s="89">
        <f>blad1!D52</f>
        <v>0</v>
      </c>
      <c r="G28" s="240"/>
      <c r="H28" s="240"/>
      <c r="I28" s="240"/>
      <c r="J28" s="241"/>
      <c r="K28" s="242"/>
      <c r="L28" s="93">
        <f>blad1!G52</f>
        <v>0</v>
      </c>
      <c r="M28" s="243"/>
      <c r="N28" s="243"/>
      <c r="O28" s="245">
        <f t="shared" si="0"/>
        <v>0</v>
      </c>
      <c r="P28" s="92">
        <f t="shared" si="1"/>
        <v>0</v>
      </c>
      <c r="Q28" s="94">
        <f t="shared" si="3"/>
        <v>0</v>
      </c>
      <c r="R28" s="91">
        <f t="shared" si="2"/>
        <v>0</v>
      </c>
      <c r="S28" s="243"/>
      <c r="T28" s="243"/>
      <c r="U28" s="234"/>
      <c r="V28" s="234"/>
    </row>
    <row r="29" spans="2:22" s="102" customFormat="1" ht="21.75" customHeight="1">
      <c r="B29" s="85">
        <f>blad1!B53</f>
        <v>0</v>
      </c>
      <c r="C29" s="86">
        <f>blad1!E53</f>
        <v>0</v>
      </c>
      <c r="D29" s="246"/>
      <c r="E29" s="88">
        <f>blad1!C53</f>
        <v>0</v>
      </c>
      <c r="F29" s="89">
        <f>blad1!D53</f>
        <v>0</v>
      </c>
      <c r="G29" s="247"/>
      <c r="H29" s="247"/>
      <c r="I29" s="247"/>
      <c r="J29" s="248"/>
      <c r="K29" s="242"/>
      <c r="L29" s="93">
        <f>blad1!G53</f>
        <v>0</v>
      </c>
      <c r="M29" s="243"/>
      <c r="N29" s="243"/>
      <c r="O29" s="245">
        <f t="shared" si="0"/>
        <v>0</v>
      </c>
      <c r="P29" s="92">
        <f t="shared" si="1"/>
        <v>0</v>
      </c>
      <c r="Q29" s="94">
        <f t="shared" si="3"/>
        <v>0</v>
      </c>
      <c r="R29" s="91">
        <f t="shared" si="2"/>
        <v>0</v>
      </c>
      <c r="S29" s="243"/>
      <c r="T29" s="243"/>
      <c r="U29" s="234"/>
      <c r="V29" s="234"/>
    </row>
    <row r="30" spans="2:23" s="36" customFormat="1" ht="18" customHeight="1">
      <c r="B30" s="184"/>
      <c r="C30" s="184"/>
      <c r="D30" s="184"/>
      <c r="E30" s="184"/>
      <c r="F30" s="184"/>
      <c r="G30" s="103"/>
      <c r="H30" s="103"/>
      <c r="I30" s="103"/>
      <c r="J30" s="103"/>
      <c r="K30" s="104"/>
      <c r="L30" s="103"/>
      <c r="M30" s="103"/>
      <c r="N30" s="103"/>
      <c r="O30" s="105"/>
      <c r="P30" s="105"/>
      <c r="Q30" s="103"/>
      <c r="R30" s="249"/>
      <c r="S30" s="104"/>
      <c r="T30" s="103"/>
      <c r="U30" s="103"/>
      <c r="V30" s="103"/>
      <c r="W30" s="103"/>
    </row>
    <row r="31" spans="2:26" ht="15" customHeight="1">
      <c r="B31" s="107" t="s">
        <v>240</v>
      </c>
      <c r="C31" s="108"/>
      <c r="D31" s="50"/>
      <c r="E31" s="103"/>
      <c r="F31" s="50"/>
      <c r="G31" s="50"/>
      <c r="H31" s="104"/>
      <c r="I31" s="105"/>
      <c r="J31" s="103"/>
      <c r="K31" s="50"/>
      <c r="L31" s="50"/>
      <c r="M31" s="105"/>
      <c r="N31" s="109" t="s">
        <v>181</v>
      </c>
      <c r="O31" s="105"/>
      <c r="P31" s="103"/>
      <c r="Q31" s="50"/>
      <c r="R31" s="50"/>
      <c r="S31" s="105"/>
      <c r="U31" s="105"/>
      <c r="V31" s="106"/>
      <c r="W31" s="104"/>
      <c r="X31" s="105"/>
      <c r="Y31" s="106"/>
      <c r="Z31" s="36"/>
    </row>
    <row r="32" spans="15:19" s="101" customFormat="1" ht="15" customHeight="1">
      <c r="O32" s="110"/>
      <c r="P32" s="110"/>
      <c r="R32" s="213"/>
      <c r="S32" s="113"/>
    </row>
    <row r="33" spans="2:22" s="101" customFormat="1" ht="15" customHeight="1">
      <c r="B33" s="101" t="s">
        <v>182</v>
      </c>
      <c r="E33" s="250" t="s">
        <v>183</v>
      </c>
      <c r="H33" s="101" t="s">
        <v>183</v>
      </c>
      <c r="K33" s="110"/>
      <c r="M33" s="111" t="s">
        <v>184</v>
      </c>
      <c r="Q33" s="101" t="s">
        <v>185</v>
      </c>
      <c r="R33" s="112"/>
      <c r="T33" s="111" t="s">
        <v>186</v>
      </c>
      <c r="U33" s="113"/>
      <c r="V33" s="50"/>
    </row>
    <row r="34" spans="5:22" s="101" customFormat="1" ht="15" customHeight="1">
      <c r="E34" s="250"/>
      <c r="K34" s="110"/>
      <c r="M34" s="110"/>
      <c r="R34" s="112"/>
      <c r="S34" s="110"/>
      <c r="T34" s="112"/>
      <c r="U34" s="113"/>
      <c r="V34" s="50"/>
    </row>
    <row r="35" spans="5:22" s="101" customFormat="1" ht="15" customHeight="1">
      <c r="E35" s="250"/>
      <c r="K35" s="110"/>
      <c r="M35" s="110"/>
      <c r="R35" s="112"/>
      <c r="S35" s="110"/>
      <c r="T35" s="112"/>
      <c r="U35" s="113"/>
      <c r="V35" s="50"/>
    </row>
    <row r="36" spans="2:23" s="101" customFormat="1" ht="15" customHeight="1">
      <c r="B36" s="114"/>
      <c r="C36" s="114"/>
      <c r="D36" s="114"/>
      <c r="E36" s="251"/>
      <c r="F36" s="114"/>
      <c r="G36" s="114"/>
      <c r="H36" s="114"/>
      <c r="I36" s="117"/>
      <c r="J36" s="117"/>
      <c r="K36" s="116"/>
      <c r="L36" s="117"/>
      <c r="M36" s="118"/>
      <c r="N36" s="117"/>
      <c r="O36" s="117"/>
      <c r="P36" s="117"/>
      <c r="Q36" s="117"/>
      <c r="R36" s="119"/>
      <c r="S36" s="116"/>
      <c r="T36" s="119"/>
      <c r="U36" s="120"/>
      <c r="V36" s="50"/>
      <c r="W36" s="50"/>
    </row>
    <row r="37" spans="5:23" s="101" customFormat="1" ht="15" customHeight="1">
      <c r="E37" s="250"/>
      <c r="K37" s="110"/>
      <c r="M37" s="110"/>
      <c r="R37" s="112"/>
      <c r="S37" s="110"/>
      <c r="T37" s="112"/>
      <c r="U37" s="113"/>
      <c r="V37" s="50"/>
      <c r="W37" s="50"/>
    </row>
    <row r="38" spans="2:23" s="101" customFormat="1" ht="15" customHeight="1">
      <c r="B38" s="101" t="s">
        <v>187</v>
      </c>
      <c r="E38" s="250" t="s">
        <v>187</v>
      </c>
      <c r="H38" s="101" t="s">
        <v>187</v>
      </c>
      <c r="K38" s="110"/>
      <c r="M38" s="101" t="s">
        <v>187</v>
      </c>
      <c r="Q38" s="101" t="s">
        <v>187</v>
      </c>
      <c r="R38" s="112"/>
      <c r="T38" s="101" t="s">
        <v>187</v>
      </c>
      <c r="U38" s="113"/>
      <c r="V38" s="50"/>
      <c r="W38" s="50"/>
    </row>
    <row r="39" spans="5:23" s="101" customFormat="1" ht="15" customHeight="1">
      <c r="E39" s="250"/>
      <c r="F39"/>
      <c r="H39"/>
      <c r="K39"/>
      <c r="M39" s="110"/>
      <c r="R39" s="112"/>
      <c r="S39" s="110"/>
      <c r="T39" s="112"/>
      <c r="U39" s="113"/>
      <c r="V39" s="50"/>
      <c r="W39" s="50"/>
    </row>
    <row r="40" spans="2:23" ht="15" customHeight="1">
      <c r="B40" s="121"/>
      <c r="C40" s="121"/>
      <c r="D40" s="32"/>
      <c r="E40" s="252"/>
      <c r="F40" s="31"/>
      <c r="G40" s="121"/>
      <c r="H40" s="31"/>
      <c r="I40" s="32"/>
      <c r="J40" s="32"/>
      <c r="K40" s="31"/>
      <c r="L40" s="121"/>
      <c r="M40" s="44"/>
      <c r="N40" s="32"/>
      <c r="O40" s="32"/>
      <c r="P40" s="32"/>
      <c r="Q40" s="32"/>
      <c r="R40" s="45"/>
      <c r="S40" s="44"/>
      <c r="T40" s="45"/>
      <c r="U40" s="46"/>
      <c r="V40" s="36"/>
      <c r="W40" s="36"/>
    </row>
    <row r="41" ht="15" customHeight="1">
      <c r="W41" s="36"/>
    </row>
  </sheetData>
  <hyperlinks>
    <hyperlink ref="N31" r:id="rId1" display="E-Mail: kansli@styrkelyft.se"/>
  </hyperlinks>
  <printOptions/>
  <pageMargins left="0.39375" right="0.39375" top="0.5902777777777778" bottom="0.39375" header="0.5118055555555556" footer="0.5118055555555556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V29" sqref="V29"/>
    </sheetView>
  </sheetViews>
  <sheetFormatPr defaultColWidth="9.140625" defaultRowHeight="15" customHeight="1"/>
  <cols>
    <col min="1" max="1" width="9.140625" style="9" customWidth="1"/>
    <col min="2" max="2" width="10.421875" style="9" customWidth="1"/>
    <col min="3" max="3" width="8.00390625" style="9" customWidth="1"/>
    <col min="4" max="4" width="7.8515625" style="9" customWidth="1"/>
    <col min="5" max="5" width="35.57421875" style="9" customWidth="1"/>
    <col min="6" max="6" width="11.421875" style="9" customWidth="1"/>
    <col min="7" max="7" width="8.8515625" style="9" customWidth="1"/>
    <col min="8" max="8" width="6.140625" style="9" customWidth="1"/>
    <col min="9" max="9" width="6.28125" style="9" customWidth="1"/>
    <col min="10" max="10" width="7.00390625" style="9" customWidth="1"/>
    <col min="11" max="11" width="0.9921875" style="9" customWidth="1"/>
    <col min="12" max="12" width="9.7109375" style="9" customWidth="1"/>
    <col min="13" max="13" width="9.57421875" style="9" customWidth="1"/>
    <col min="14" max="14" width="10.28125" style="9" customWidth="1"/>
    <col min="15" max="15" width="0.85546875" style="10" customWidth="1"/>
    <col min="16" max="16" width="10.421875" style="10" customWidth="1"/>
    <col min="17" max="17" width="8.8515625" style="9" customWidth="1"/>
    <col min="18" max="18" width="13.8515625" style="204" customWidth="1"/>
    <col min="19" max="19" width="8.28125" style="43" customWidth="1"/>
    <col min="20" max="20" width="7.421875" style="9" customWidth="1"/>
    <col min="21" max="21" width="8.421875" style="9" customWidth="1"/>
    <col min="22" max="22" width="5.00390625" style="9" customWidth="1"/>
    <col min="23" max="23" width="5.57421875" style="9" customWidth="1"/>
    <col min="24" max="16384" width="9.140625" style="9" customWidth="1"/>
  </cols>
  <sheetData>
    <row r="1" spans="2:23" ht="1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4"/>
      <c r="P1" s="44"/>
      <c r="Q1" s="32"/>
      <c r="R1" s="205"/>
      <c r="S1" s="46"/>
      <c r="T1" s="32"/>
      <c r="U1" s="36"/>
      <c r="V1" s="36"/>
      <c r="W1" s="36"/>
    </row>
    <row r="2" spans="2:23" ht="15" customHeight="1">
      <c r="B2" s="47"/>
      <c r="C2" s="36"/>
      <c r="T2" s="48"/>
      <c r="U2" s="36"/>
      <c r="V2" s="36"/>
      <c r="W2" s="36"/>
    </row>
    <row r="3" spans="2:23" s="56" customFormat="1" ht="21.75" customHeight="1">
      <c r="B3" s="49"/>
      <c r="C3" s="50"/>
      <c r="D3" s="51"/>
      <c r="E3" s="51"/>
      <c r="F3" s="51"/>
      <c r="G3" s="51"/>
      <c r="H3" s="206" t="s">
        <v>148</v>
      </c>
      <c r="K3" s="53"/>
      <c r="L3" s="51"/>
      <c r="M3" s="51"/>
      <c r="N3" s="59" t="s">
        <v>147</v>
      </c>
      <c r="O3" s="3"/>
      <c r="P3" s="59"/>
      <c r="Q3" s="207" t="str">
        <f>blad1!K5</f>
        <v>Kalmar AK</v>
      </c>
      <c r="R3" s="69"/>
      <c r="S3" s="61"/>
      <c r="T3" s="67"/>
      <c r="U3" s="51"/>
      <c r="V3" s="51"/>
      <c r="W3" s="51"/>
    </row>
    <row r="4" spans="2:23" s="56" customFormat="1" ht="21.75" customHeight="1">
      <c r="B4" s="57"/>
      <c r="C4" s="51"/>
      <c r="D4" s="51"/>
      <c r="E4" s="51"/>
      <c r="F4" s="51"/>
      <c r="G4" s="51"/>
      <c r="H4" s="208" t="s">
        <v>16</v>
      </c>
      <c r="K4" s="51"/>
      <c r="L4" s="51"/>
      <c r="M4" s="51"/>
      <c r="N4" s="59" t="s">
        <v>149</v>
      </c>
      <c r="O4" s="3"/>
      <c r="P4" s="59"/>
      <c r="Q4" s="209">
        <f>blad1!K6</f>
        <v>0</v>
      </c>
      <c r="R4" s="69"/>
      <c r="S4" s="61"/>
      <c r="T4" s="67"/>
      <c r="U4" s="51"/>
      <c r="V4" s="51"/>
      <c r="W4" s="51"/>
    </row>
    <row r="5" spans="2:23" s="56" customFormat="1" ht="21.75" customHeight="1">
      <c r="B5" s="5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9" t="s">
        <v>151</v>
      </c>
      <c r="O5" s="31"/>
      <c r="P5" s="59"/>
      <c r="Q5" s="207">
        <f>blad1!K7</f>
        <v>0</v>
      </c>
      <c r="R5" s="69"/>
      <c r="S5" s="61"/>
      <c r="T5" s="67"/>
      <c r="U5" s="51"/>
      <c r="V5" s="51"/>
      <c r="W5" s="51"/>
    </row>
    <row r="6" spans="2:23" s="56" customFormat="1" ht="18.75" customHeight="1">
      <c r="B6" s="57"/>
      <c r="C6" s="51"/>
      <c r="D6" s="51"/>
      <c r="E6" s="62" t="s">
        <v>153</v>
      </c>
      <c r="F6" s="124">
        <f>blad1!K3</f>
        <v>39214</v>
      </c>
      <c r="G6" s="53"/>
      <c r="H6" s="51"/>
      <c r="I6" s="125"/>
      <c r="J6" s="51"/>
      <c r="K6" s="51"/>
      <c r="L6" s="51"/>
      <c r="M6" s="51"/>
      <c r="N6" s="51"/>
      <c r="O6" s="3"/>
      <c r="P6" s="3"/>
      <c r="R6" s="112"/>
      <c r="T6" s="55"/>
      <c r="U6" s="51"/>
      <c r="V6" s="51"/>
      <c r="W6" s="51"/>
    </row>
    <row r="7" spans="2:23" s="56" customFormat="1" ht="18.75" customHeight="1">
      <c r="B7" s="57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"/>
      <c r="P7" s="3"/>
      <c r="R7" s="112"/>
      <c r="T7" s="55"/>
      <c r="U7" s="51"/>
      <c r="V7" s="51"/>
      <c r="W7" s="51"/>
    </row>
    <row r="8" spans="2:23" s="56" customFormat="1" ht="18.75" customHeight="1">
      <c r="B8" s="57"/>
      <c r="C8" s="51"/>
      <c r="D8" s="51"/>
      <c r="E8" s="51"/>
      <c r="F8" s="138" t="s">
        <v>159</v>
      </c>
      <c r="G8" s="70"/>
      <c r="H8" s="60" t="str">
        <f>blad1!K4</f>
        <v>Allsvenska serien Omg 2</v>
      </c>
      <c r="I8" s="61"/>
      <c r="J8" s="61"/>
      <c r="K8" s="61"/>
      <c r="L8" s="61"/>
      <c r="M8" s="61"/>
      <c r="N8" s="61"/>
      <c r="O8" s="3"/>
      <c r="P8" s="62" t="s">
        <v>153</v>
      </c>
      <c r="Q8" s="61"/>
      <c r="R8" s="63">
        <f>blad1!K3</f>
        <v>39214</v>
      </c>
      <c r="T8" s="55"/>
      <c r="U8" s="51"/>
      <c r="V8" s="51"/>
      <c r="W8" s="51"/>
    </row>
    <row r="9" spans="2:23" s="56" customFormat="1" ht="16.5" customHeight="1">
      <c r="B9" s="6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9"/>
      <c r="P9" s="59"/>
      <c r="Q9" s="61"/>
      <c r="R9" s="212"/>
      <c r="S9" s="61"/>
      <c r="T9" s="67"/>
      <c r="U9" s="51"/>
      <c r="V9" s="51"/>
      <c r="W9" s="51"/>
    </row>
    <row r="10" spans="13:21" s="56" customFormat="1" ht="16.5" customHeight="1">
      <c r="M10" s="51"/>
      <c r="N10" s="51"/>
      <c r="O10" s="68"/>
      <c r="P10" s="68"/>
      <c r="R10" s="213"/>
      <c r="U10" s="51"/>
    </row>
    <row r="11" spans="2:23" s="56" customFormat="1" ht="21.75" customHeight="1">
      <c r="B11" s="69" t="s">
        <v>236</v>
      </c>
      <c r="C11" s="69"/>
      <c r="D11" s="59"/>
      <c r="E11" s="59" t="s">
        <v>242</v>
      </c>
      <c r="F11" s="59" t="s">
        <v>243</v>
      </c>
      <c r="G11" s="70"/>
      <c r="O11" s="51"/>
      <c r="P11" s="51"/>
      <c r="Q11" s="53"/>
      <c r="R11" s="215"/>
      <c r="S11" s="51"/>
      <c r="T11" s="51"/>
      <c r="U11" s="51"/>
      <c r="V11" s="51"/>
      <c r="W11" s="51"/>
    </row>
    <row r="12" spans="15:22" s="56" customFormat="1" ht="21.75" customHeight="1">
      <c r="O12" s="53"/>
      <c r="P12" s="53"/>
      <c r="R12" s="213"/>
      <c r="U12" s="51"/>
      <c r="V12" s="51"/>
    </row>
    <row r="13" spans="2:22" ht="21.75" customHeight="1">
      <c r="B13" s="216" t="s">
        <v>1</v>
      </c>
      <c r="C13" s="217" t="s">
        <v>4</v>
      </c>
      <c r="D13" s="217" t="s">
        <v>161</v>
      </c>
      <c r="E13" s="218" t="s">
        <v>162</v>
      </c>
      <c r="F13" s="218" t="s">
        <v>163</v>
      </c>
      <c r="G13" s="219"/>
      <c r="H13" s="141"/>
      <c r="I13" s="220"/>
      <c r="J13" s="142"/>
      <c r="K13" s="217"/>
      <c r="L13" s="221"/>
      <c r="M13" s="220" t="s">
        <v>16</v>
      </c>
      <c r="N13" s="145"/>
      <c r="O13" s="222"/>
      <c r="P13" s="217" t="s">
        <v>175</v>
      </c>
      <c r="Q13" s="223" t="s">
        <v>171</v>
      </c>
      <c r="R13" s="224" t="s">
        <v>239</v>
      </c>
      <c r="S13" s="217" t="s">
        <v>172</v>
      </c>
      <c r="T13" s="225" t="s">
        <v>173</v>
      </c>
      <c r="U13" s="36"/>
      <c r="V13" s="36"/>
    </row>
    <row r="14" spans="2:20" s="36" customFormat="1" ht="21.75" customHeight="1">
      <c r="B14" s="226" t="s">
        <v>174</v>
      </c>
      <c r="C14" s="157"/>
      <c r="D14" s="157"/>
      <c r="E14" s="227"/>
      <c r="F14" s="227"/>
      <c r="G14" s="228"/>
      <c r="H14" s="152"/>
      <c r="I14" s="152"/>
      <c r="J14" s="153"/>
      <c r="K14" s="157"/>
      <c r="L14" s="154">
        <v>1</v>
      </c>
      <c r="M14" s="152">
        <v>2</v>
      </c>
      <c r="N14" s="153">
        <v>3</v>
      </c>
      <c r="O14" s="229"/>
      <c r="P14" s="155"/>
      <c r="Q14" s="230"/>
      <c r="R14" s="231"/>
      <c r="S14" s="155"/>
      <c r="T14" s="232"/>
    </row>
    <row r="15" spans="2:22" s="102" customFormat="1" ht="21.75" customHeight="1">
      <c r="B15" s="85">
        <f>blad1!B57</f>
        <v>0</v>
      </c>
      <c r="C15" s="86">
        <f>blad1!E57</f>
        <v>0</v>
      </c>
      <c r="D15" s="87"/>
      <c r="E15" s="88">
        <f>blad1!C57</f>
        <v>0</v>
      </c>
      <c r="F15" s="89">
        <f>blad1!D57</f>
        <v>0</v>
      </c>
      <c r="G15" s="233"/>
      <c r="H15" s="234"/>
      <c r="I15" s="234"/>
      <c r="J15" s="235"/>
      <c r="K15" s="236"/>
      <c r="L15" s="93">
        <f>blad1!G57</f>
        <v>0</v>
      </c>
      <c r="M15" s="90"/>
      <c r="N15" s="90"/>
      <c r="O15" s="92">
        <f aca="true" t="shared" si="0" ref="O15:O29">MAX(L15,M15,N15)</f>
        <v>0</v>
      </c>
      <c r="P15" s="92">
        <f aca="true" t="shared" si="1" ref="P15:P29">IF(O15&lt;0,0,O15)</f>
        <v>0</v>
      </c>
      <c r="Q15" s="94">
        <f aca="true" t="shared" si="2" ref="Q15:Q29">IF(C15&lt;&gt;0,VLOOKUP(INT(C15),Wilksmen,(C15-INT(C15))*10+2),0)</f>
        <v>0</v>
      </c>
      <c r="R15" s="91">
        <f aca="true" t="shared" si="3" ref="R15:R29">SUM(P15*Q15)</f>
        <v>0</v>
      </c>
      <c r="S15" s="237"/>
      <c r="T15" s="237"/>
      <c r="U15" s="238"/>
      <c r="V15" s="238"/>
    </row>
    <row r="16" spans="2:22" s="102" customFormat="1" ht="21.75" customHeight="1">
      <c r="B16" s="85">
        <f>blad1!B58</f>
        <v>0</v>
      </c>
      <c r="C16" s="86">
        <f>blad1!E58</f>
        <v>0</v>
      </c>
      <c r="D16" s="87"/>
      <c r="E16" s="88">
        <f>blad1!C58</f>
        <v>0</v>
      </c>
      <c r="F16" s="89">
        <f>blad1!D58</f>
        <v>0</v>
      </c>
      <c r="G16" s="239"/>
      <c r="H16" s="240"/>
      <c r="I16" s="240"/>
      <c r="J16" s="241"/>
      <c r="K16" s="242"/>
      <c r="L16" s="93">
        <f>blad1!G58</f>
        <v>0</v>
      </c>
      <c r="M16" s="90"/>
      <c r="N16" s="90"/>
      <c r="O16" s="92">
        <f t="shared" si="0"/>
        <v>0</v>
      </c>
      <c r="P16" s="92">
        <f t="shared" si="1"/>
        <v>0</v>
      </c>
      <c r="Q16" s="94">
        <f t="shared" si="2"/>
        <v>0</v>
      </c>
      <c r="R16" s="91">
        <f t="shared" si="3"/>
        <v>0</v>
      </c>
      <c r="S16" s="243"/>
      <c r="T16" s="243"/>
      <c r="U16" s="234"/>
      <c r="V16" s="234"/>
    </row>
    <row r="17" spans="2:22" s="102" customFormat="1" ht="21.75" customHeight="1">
      <c r="B17" s="85">
        <f>blad1!B59</f>
        <v>0</v>
      </c>
      <c r="C17" s="86">
        <f>blad1!E59</f>
        <v>0</v>
      </c>
      <c r="D17" s="87"/>
      <c r="E17" s="88">
        <f>blad1!C59</f>
        <v>0</v>
      </c>
      <c r="F17" s="89">
        <f>blad1!D59</f>
        <v>0</v>
      </c>
      <c r="G17" s="244"/>
      <c r="H17" s="234"/>
      <c r="I17" s="234"/>
      <c r="J17" s="235"/>
      <c r="K17" s="242"/>
      <c r="L17" s="93">
        <f>blad1!G59</f>
        <v>0</v>
      </c>
      <c r="M17" s="90"/>
      <c r="N17" s="90"/>
      <c r="O17" s="92">
        <f t="shared" si="0"/>
        <v>0</v>
      </c>
      <c r="P17" s="92">
        <f t="shared" si="1"/>
        <v>0</v>
      </c>
      <c r="Q17" s="94">
        <f t="shared" si="2"/>
        <v>0</v>
      </c>
      <c r="R17" s="91">
        <f t="shared" si="3"/>
        <v>0</v>
      </c>
      <c r="S17" s="243"/>
      <c r="T17" s="243"/>
      <c r="U17" s="234"/>
      <c r="V17" s="234"/>
    </row>
    <row r="18" spans="2:22" s="102" customFormat="1" ht="21.75" customHeight="1">
      <c r="B18" s="85">
        <f>blad1!B60</f>
        <v>0</v>
      </c>
      <c r="C18" s="86">
        <f>blad1!E60</f>
        <v>0</v>
      </c>
      <c r="D18" s="87"/>
      <c r="E18" s="88">
        <f>blad1!C60</f>
        <v>0</v>
      </c>
      <c r="F18" s="89">
        <f>blad1!D60</f>
        <v>0</v>
      </c>
      <c r="G18" s="239"/>
      <c r="H18" s="240"/>
      <c r="I18" s="240"/>
      <c r="J18" s="241"/>
      <c r="K18" s="242"/>
      <c r="L18" s="93">
        <f>blad1!G60</f>
        <v>0</v>
      </c>
      <c r="M18" s="90"/>
      <c r="N18" s="90"/>
      <c r="O18" s="92">
        <f t="shared" si="0"/>
        <v>0</v>
      </c>
      <c r="P18" s="92">
        <f t="shared" si="1"/>
        <v>0</v>
      </c>
      <c r="Q18" s="94">
        <f t="shared" si="2"/>
        <v>0</v>
      </c>
      <c r="R18" s="91">
        <f t="shared" si="3"/>
        <v>0</v>
      </c>
      <c r="S18" s="243"/>
      <c r="T18" s="243"/>
      <c r="U18" s="234"/>
      <c r="V18" s="234"/>
    </row>
    <row r="19" spans="2:22" s="102" customFormat="1" ht="21.75" customHeight="1">
      <c r="B19" s="85">
        <f>blad1!B61</f>
        <v>0</v>
      </c>
      <c r="C19" s="86">
        <f>blad1!E61</f>
        <v>0</v>
      </c>
      <c r="D19" s="87"/>
      <c r="E19" s="88">
        <f>blad1!C61</f>
        <v>0</v>
      </c>
      <c r="F19" s="89">
        <f>blad1!D61</f>
        <v>0</v>
      </c>
      <c r="G19" s="244"/>
      <c r="H19" s="234"/>
      <c r="I19" s="234"/>
      <c r="J19" s="235"/>
      <c r="K19" s="242"/>
      <c r="L19" s="93">
        <f>blad1!G61</f>
        <v>0</v>
      </c>
      <c r="M19" s="90"/>
      <c r="N19" s="90"/>
      <c r="O19" s="92">
        <f t="shared" si="0"/>
        <v>0</v>
      </c>
      <c r="P19" s="92">
        <f t="shared" si="1"/>
        <v>0</v>
      </c>
      <c r="Q19" s="94">
        <f t="shared" si="2"/>
        <v>0</v>
      </c>
      <c r="R19" s="91">
        <f t="shared" si="3"/>
        <v>0</v>
      </c>
      <c r="S19" s="243"/>
      <c r="T19" s="243"/>
      <c r="U19" s="234"/>
      <c r="V19" s="234"/>
    </row>
    <row r="20" spans="2:22" s="102" customFormat="1" ht="21.75" customHeight="1">
      <c r="B20" s="85">
        <f>blad1!B62</f>
        <v>0</v>
      </c>
      <c r="C20" s="86">
        <f>blad1!E62</f>
        <v>0</v>
      </c>
      <c r="D20" s="87"/>
      <c r="E20" s="88">
        <f>blad1!C62</f>
        <v>0</v>
      </c>
      <c r="F20" s="89">
        <f>blad1!D62</f>
        <v>0</v>
      </c>
      <c r="G20" s="239"/>
      <c r="H20" s="240"/>
      <c r="I20" s="240"/>
      <c r="J20" s="241"/>
      <c r="K20" s="242"/>
      <c r="L20" s="93">
        <f>blad1!G62</f>
        <v>0</v>
      </c>
      <c r="M20" s="90"/>
      <c r="N20" s="90"/>
      <c r="O20" s="92">
        <f t="shared" si="0"/>
        <v>0</v>
      </c>
      <c r="P20" s="92">
        <f t="shared" si="1"/>
        <v>0</v>
      </c>
      <c r="Q20" s="94">
        <f t="shared" si="2"/>
        <v>0</v>
      </c>
      <c r="R20" s="91">
        <f t="shared" si="3"/>
        <v>0</v>
      </c>
      <c r="S20" s="243"/>
      <c r="T20" s="243"/>
      <c r="U20" s="234"/>
      <c r="V20" s="234"/>
    </row>
    <row r="21" spans="2:22" s="102" customFormat="1" ht="21.75" customHeight="1">
      <c r="B21" s="85">
        <f>blad1!B63</f>
        <v>0</v>
      </c>
      <c r="C21" s="86">
        <f>blad1!E63</f>
        <v>0</v>
      </c>
      <c r="D21" s="87"/>
      <c r="E21" s="88">
        <f>blad1!C63</f>
        <v>0</v>
      </c>
      <c r="F21" s="89">
        <f>blad1!D63</f>
        <v>0</v>
      </c>
      <c r="G21" s="244"/>
      <c r="H21" s="234"/>
      <c r="I21" s="234"/>
      <c r="J21" s="235"/>
      <c r="K21" s="242"/>
      <c r="L21" s="93">
        <f>blad1!G63</f>
        <v>0</v>
      </c>
      <c r="M21" s="90"/>
      <c r="N21" s="90"/>
      <c r="O21" s="92">
        <f t="shared" si="0"/>
        <v>0</v>
      </c>
      <c r="P21" s="92">
        <f t="shared" si="1"/>
        <v>0</v>
      </c>
      <c r="Q21" s="94">
        <f t="shared" si="2"/>
        <v>0</v>
      </c>
      <c r="R21" s="91">
        <f t="shared" si="3"/>
        <v>0</v>
      </c>
      <c r="S21" s="243"/>
      <c r="T21" s="243"/>
      <c r="U21" s="234"/>
      <c r="V21" s="234"/>
    </row>
    <row r="22" spans="2:22" s="102" customFormat="1" ht="21.75" customHeight="1">
      <c r="B22" s="85">
        <f>blad1!B64</f>
        <v>0</v>
      </c>
      <c r="C22" s="86">
        <f>blad1!E64</f>
        <v>0</v>
      </c>
      <c r="D22" s="87"/>
      <c r="E22" s="88">
        <f>blad1!C64</f>
        <v>0</v>
      </c>
      <c r="F22" s="89">
        <f>blad1!D64</f>
        <v>0</v>
      </c>
      <c r="G22" s="244"/>
      <c r="H22" s="240"/>
      <c r="I22" s="240"/>
      <c r="J22" s="241"/>
      <c r="K22" s="242"/>
      <c r="L22" s="93">
        <f>blad1!G64</f>
        <v>0</v>
      </c>
      <c r="M22" s="90"/>
      <c r="N22" s="90"/>
      <c r="O22" s="92">
        <f t="shared" si="0"/>
        <v>0</v>
      </c>
      <c r="P22" s="92">
        <f t="shared" si="1"/>
        <v>0</v>
      </c>
      <c r="Q22" s="94">
        <f t="shared" si="2"/>
        <v>0</v>
      </c>
      <c r="R22" s="91">
        <f t="shared" si="3"/>
        <v>0</v>
      </c>
      <c r="S22" s="243"/>
      <c r="T22" s="243"/>
      <c r="U22" s="234"/>
      <c r="V22" s="234"/>
    </row>
    <row r="23" spans="2:22" s="102" customFormat="1" ht="21.75" customHeight="1">
      <c r="B23" s="85">
        <f>blad1!B65</f>
        <v>0</v>
      </c>
      <c r="C23" s="86">
        <f>blad1!E65</f>
        <v>0</v>
      </c>
      <c r="D23" s="87"/>
      <c r="E23" s="88">
        <f>blad1!C65</f>
        <v>0</v>
      </c>
      <c r="F23" s="89">
        <f>blad1!D65</f>
        <v>0</v>
      </c>
      <c r="G23" s="244"/>
      <c r="H23" s="234"/>
      <c r="I23" s="234"/>
      <c r="J23" s="235"/>
      <c r="K23" s="242"/>
      <c r="L23" s="93">
        <f>blad1!G65</f>
        <v>0</v>
      </c>
      <c r="M23" s="90"/>
      <c r="N23" s="90"/>
      <c r="O23" s="92">
        <f t="shared" si="0"/>
        <v>0</v>
      </c>
      <c r="P23" s="92">
        <f t="shared" si="1"/>
        <v>0</v>
      </c>
      <c r="Q23" s="94">
        <f t="shared" si="2"/>
        <v>0</v>
      </c>
      <c r="R23" s="91">
        <f t="shared" si="3"/>
        <v>0</v>
      </c>
      <c r="S23" s="243"/>
      <c r="T23" s="243"/>
      <c r="U23" s="234"/>
      <c r="V23" s="234"/>
    </row>
    <row r="24" spans="2:22" s="102" customFormat="1" ht="21.75" customHeight="1">
      <c r="B24" s="85">
        <f>blad1!B66</f>
        <v>0</v>
      </c>
      <c r="C24" s="86">
        <f>blad1!E66</f>
        <v>0</v>
      </c>
      <c r="D24" s="87"/>
      <c r="E24" s="88">
        <f>blad1!C66</f>
        <v>0</v>
      </c>
      <c r="F24" s="89">
        <f>blad1!D66</f>
        <v>0</v>
      </c>
      <c r="G24" s="239"/>
      <c r="H24" s="240"/>
      <c r="I24" s="240"/>
      <c r="J24" s="241"/>
      <c r="K24" s="242"/>
      <c r="L24" s="93">
        <f>blad1!G66</f>
        <v>0</v>
      </c>
      <c r="M24" s="90"/>
      <c r="N24" s="90"/>
      <c r="O24" s="92">
        <f t="shared" si="0"/>
        <v>0</v>
      </c>
      <c r="P24" s="92">
        <f t="shared" si="1"/>
        <v>0</v>
      </c>
      <c r="Q24" s="94">
        <f t="shared" si="2"/>
        <v>0</v>
      </c>
      <c r="R24" s="91">
        <f t="shared" si="3"/>
        <v>0</v>
      </c>
      <c r="S24" s="243"/>
      <c r="T24" s="243"/>
      <c r="U24" s="234"/>
      <c r="V24" s="234"/>
    </row>
    <row r="25" spans="2:22" s="102" customFormat="1" ht="21.75" customHeight="1">
      <c r="B25" s="85">
        <f>blad1!B67</f>
        <v>0</v>
      </c>
      <c r="C25" s="86">
        <f>blad1!E67</f>
        <v>0</v>
      </c>
      <c r="D25" s="87"/>
      <c r="E25" s="88">
        <f>blad1!C67</f>
        <v>0</v>
      </c>
      <c r="F25" s="89">
        <f>blad1!D67</f>
        <v>0</v>
      </c>
      <c r="G25" s="244"/>
      <c r="H25" s="234"/>
      <c r="I25" s="234"/>
      <c r="J25" s="235"/>
      <c r="K25" s="242"/>
      <c r="L25" s="93">
        <f>blad1!G67</f>
        <v>0</v>
      </c>
      <c r="M25" s="90"/>
      <c r="N25" s="90"/>
      <c r="O25" s="92">
        <f t="shared" si="0"/>
        <v>0</v>
      </c>
      <c r="P25" s="92">
        <f t="shared" si="1"/>
        <v>0</v>
      </c>
      <c r="Q25" s="94">
        <f t="shared" si="2"/>
        <v>0</v>
      </c>
      <c r="R25" s="91">
        <f t="shared" si="3"/>
        <v>0</v>
      </c>
      <c r="S25" s="243"/>
      <c r="T25" s="243"/>
      <c r="U25" s="234"/>
      <c r="V25" s="234"/>
    </row>
    <row r="26" spans="2:22" s="102" customFormat="1" ht="21.75" customHeight="1">
      <c r="B26" s="85">
        <f>blad1!B68</f>
        <v>0</v>
      </c>
      <c r="C26" s="86">
        <f>blad1!E68</f>
        <v>0</v>
      </c>
      <c r="D26" s="87"/>
      <c r="E26" s="88">
        <f>blad1!C68</f>
        <v>0</v>
      </c>
      <c r="F26" s="89">
        <f>blad1!D68</f>
        <v>0</v>
      </c>
      <c r="G26" s="244"/>
      <c r="H26" s="240"/>
      <c r="I26" s="240"/>
      <c r="J26" s="241"/>
      <c r="K26" s="242"/>
      <c r="L26" s="93">
        <f>blad1!G68</f>
        <v>0</v>
      </c>
      <c r="M26" s="90"/>
      <c r="N26" s="90"/>
      <c r="O26" s="92">
        <f t="shared" si="0"/>
        <v>0</v>
      </c>
      <c r="P26" s="92">
        <f t="shared" si="1"/>
        <v>0</v>
      </c>
      <c r="Q26" s="94">
        <f t="shared" si="2"/>
        <v>0</v>
      </c>
      <c r="R26" s="91">
        <f t="shared" si="3"/>
        <v>0</v>
      </c>
      <c r="S26" s="243"/>
      <c r="T26" s="243"/>
      <c r="U26" s="234"/>
      <c r="V26" s="234"/>
    </row>
    <row r="27" spans="2:22" s="102" customFormat="1" ht="21.75" customHeight="1">
      <c r="B27" s="85">
        <f>blad1!B69</f>
        <v>0</v>
      </c>
      <c r="C27" s="86">
        <f>blad1!E69</f>
        <v>0</v>
      </c>
      <c r="D27" s="87"/>
      <c r="E27" s="88">
        <f>blad1!C69</f>
        <v>0</v>
      </c>
      <c r="F27" s="89">
        <f>blad1!D69</f>
        <v>0</v>
      </c>
      <c r="G27" s="234"/>
      <c r="H27" s="234"/>
      <c r="I27" s="234"/>
      <c r="J27" s="235"/>
      <c r="K27" s="242"/>
      <c r="L27" s="93">
        <f>blad1!G69</f>
        <v>0</v>
      </c>
      <c r="M27" s="243"/>
      <c r="N27" s="243"/>
      <c r="O27" s="245">
        <f t="shared" si="0"/>
        <v>0</v>
      </c>
      <c r="P27" s="92">
        <f t="shared" si="1"/>
        <v>0</v>
      </c>
      <c r="Q27" s="94">
        <f t="shared" si="2"/>
        <v>0</v>
      </c>
      <c r="R27" s="91">
        <f t="shared" si="3"/>
        <v>0</v>
      </c>
      <c r="S27" s="243"/>
      <c r="T27" s="243"/>
      <c r="U27" s="234"/>
      <c r="V27" s="234"/>
    </row>
    <row r="28" spans="2:22" s="102" customFormat="1" ht="21.75" customHeight="1">
      <c r="B28" s="85">
        <f>blad1!B70</f>
        <v>0</v>
      </c>
      <c r="C28" s="86">
        <f>blad1!E70</f>
        <v>0</v>
      </c>
      <c r="D28" s="87"/>
      <c r="E28" s="88">
        <f>blad1!C70</f>
        <v>0</v>
      </c>
      <c r="F28" s="89">
        <f>blad1!D70</f>
        <v>0</v>
      </c>
      <c r="G28" s="240"/>
      <c r="H28" s="240"/>
      <c r="I28" s="240"/>
      <c r="J28" s="241"/>
      <c r="K28" s="242"/>
      <c r="L28" s="93">
        <f>blad1!G70</f>
        <v>0</v>
      </c>
      <c r="M28" s="243"/>
      <c r="N28" s="243"/>
      <c r="O28" s="245">
        <f t="shared" si="0"/>
        <v>0</v>
      </c>
      <c r="P28" s="92">
        <f t="shared" si="1"/>
        <v>0</v>
      </c>
      <c r="Q28" s="94">
        <f t="shared" si="2"/>
        <v>0</v>
      </c>
      <c r="R28" s="91">
        <f t="shared" si="3"/>
        <v>0</v>
      </c>
      <c r="S28" s="243"/>
      <c r="T28" s="243"/>
      <c r="U28" s="234"/>
      <c r="V28" s="234"/>
    </row>
    <row r="29" spans="2:22" s="102" customFormat="1" ht="21.75" customHeight="1">
      <c r="B29" s="85">
        <f>blad1!B71</f>
        <v>0</v>
      </c>
      <c r="C29" s="86">
        <f>blad1!E71</f>
        <v>0</v>
      </c>
      <c r="D29" s="87"/>
      <c r="E29" s="88">
        <f>blad1!C71</f>
        <v>0</v>
      </c>
      <c r="F29" s="89">
        <f>blad1!D71</f>
        <v>0</v>
      </c>
      <c r="G29" s="247"/>
      <c r="H29" s="247"/>
      <c r="I29" s="247"/>
      <c r="J29" s="248"/>
      <c r="K29" s="242"/>
      <c r="L29" s="93">
        <f>blad1!G71</f>
        <v>0</v>
      </c>
      <c r="M29" s="243"/>
      <c r="N29" s="243"/>
      <c r="O29" s="245">
        <f t="shared" si="0"/>
        <v>0</v>
      </c>
      <c r="P29" s="92">
        <f t="shared" si="1"/>
        <v>0</v>
      </c>
      <c r="Q29" s="94">
        <f t="shared" si="2"/>
        <v>0</v>
      </c>
      <c r="R29" s="91">
        <f t="shared" si="3"/>
        <v>0</v>
      </c>
      <c r="S29" s="243"/>
      <c r="T29" s="243"/>
      <c r="U29" s="234"/>
      <c r="V29" s="234"/>
    </row>
    <row r="30" spans="2:23" s="36" customFormat="1" ht="18" customHeight="1">
      <c r="B30" s="184"/>
      <c r="C30" s="184"/>
      <c r="D30" s="184"/>
      <c r="E30" s="184"/>
      <c r="F30" s="184"/>
      <c r="G30" s="103"/>
      <c r="H30" s="103"/>
      <c r="I30" s="103"/>
      <c r="J30" s="103"/>
      <c r="K30" s="104"/>
      <c r="L30" s="103"/>
      <c r="M30" s="103"/>
      <c r="N30" s="103"/>
      <c r="O30" s="105"/>
      <c r="P30" s="105"/>
      <c r="Q30" s="103"/>
      <c r="R30" s="249"/>
      <c r="S30" s="104"/>
      <c r="T30" s="103"/>
      <c r="U30" s="103"/>
      <c r="V30" s="103"/>
      <c r="W30" s="103"/>
    </row>
    <row r="31" spans="2:26" ht="15" customHeight="1">
      <c r="B31" s="107" t="s">
        <v>240</v>
      </c>
      <c r="C31" s="108"/>
      <c r="D31" s="50"/>
      <c r="E31" s="103"/>
      <c r="F31" s="50"/>
      <c r="G31" s="50"/>
      <c r="H31" s="104"/>
      <c r="I31" s="105"/>
      <c r="J31" s="103"/>
      <c r="K31" s="50"/>
      <c r="L31" s="50"/>
      <c r="M31" s="105"/>
      <c r="N31" s="109" t="s">
        <v>181</v>
      </c>
      <c r="O31" s="105"/>
      <c r="P31" s="103"/>
      <c r="Q31" s="50"/>
      <c r="R31" s="50"/>
      <c r="S31" s="105"/>
      <c r="U31" s="105"/>
      <c r="V31" s="106"/>
      <c r="W31" s="104"/>
      <c r="X31" s="105"/>
      <c r="Y31" s="106"/>
      <c r="Z31" s="36"/>
    </row>
    <row r="32" spans="15:19" s="101" customFormat="1" ht="15" customHeight="1">
      <c r="O32" s="110"/>
      <c r="P32" s="110"/>
      <c r="R32" s="213"/>
      <c r="S32" s="113"/>
    </row>
    <row r="33" spans="2:22" s="101" customFormat="1" ht="15" customHeight="1">
      <c r="B33" s="101" t="s">
        <v>182</v>
      </c>
      <c r="E33" s="250" t="s">
        <v>183</v>
      </c>
      <c r="H33" s="101" t="s">
        <v>183</v>
      </c>
      <c r="K33" s="110"/>
      <c r="M33" s="111" t="s">
        <v>184</v>
      </c>
      <c r="Q33" s="101" t="s">
        <v>185</v>
      </c>
      <c r="R33" s="112"/>
      <c r="T33" s="111" t="s">
        <v>186</v>
      </c>
      <c r="U33" s="113"/>
      <c r="V33" s="50"/>
    </row>
    <row r="34" spans="5:22" s="101" customFormat="1" ht="15" customHeight="1">
      <c r="E34" s="250"/>
      <c r="K34" s="110"/>
      <c r="M34" s="110"/>
      <c r="R34" s="112"/>
      <c r="S34" s="110"/>
      <c r="T34" s="112"/>
      <c r="U34" s="113"/>
      <c r="V34" s="50"/>
    </row>
    <row r="35" spans="5:22" s="101" customFormat="1" ht="15" customHeight="1">
      <c r="E35" s="250"/>
      <c r="K35" s="110"/>
      <c r="M35" s="110"/>
      <c r="R35" s="112"/>
      <c r="S35" s="110"/>
      <c r="T35" s="112"/>
      <c r="U35" s="113"/>
      <c r="V35" s="50"/>
    </row>
    <row r="36" spans="2:23" s="101" customFormat="1" ht="15" customHeight="1">
      <c r="B36" s="114"/>
      <c r="C36" s="114"/>
      <c r="D36" s="114"/>
      <c r="E36" s="251"/>
      <c r="F36" s="114"/>
      <c r="G36" s="114"/>
      <c r="H36" s="114"/>
      <c r="I36" s="117"/>
      <c r="J36" s="117"/>
      <c r="K36" s="116"/>
      <c r="L36" s="117"/>
      <c r="M36" s="118"/>
      <c r="N36" s="117"/>
      <c r="O36" s="117"/>
      <c r="P36" s="117"/>
      <c r="Q36" s="117"/>
      <c r="R36" s="119"/>
      <c r="S36" s="116"/>
      <c r="T36" s="119"/>
      <c r="U36" s="120"/>
      <c r="V36" s="50"/>
      <c r="W36" s="50"/>
    </row>
    <row r="37" spans="5:23" s="101" customFormat="1" ht="15" customHeight="1">
      <c r="E37" s="250"/>
      <c r="K37" s="110"/>
      <c r="M37" s="110"/>
      <c r="R37" s="112"/>
      <c r="S37" s="110"/>
      <c r="T37" s="112"/>
      <c r="U37" s="113"/>
      <c r="V37" s="50"/>
      <c r="W37" s="50"/>
    </row>
    <row r="38" spans="2:23" s="101" customFormat="1" ht="15" customHeight="1">
      <c r="B38" s="101" t="s">
        <v>187</v>
      </c>
      <c r="E38" s="250" t="s">
        <v>187</v>
      </c>
      <c r="H38" s="101" t="s">
        <v>187</v>
      </c>
      <c r="K38" s="110"/>
      <c r="M38" s="101" t="s">
        <v>187</v>
      </c>
      <c r="Q38" s="101" t="s">
        <v>187</v>
      </c>
      <c r="R38" s="112"/>
      <c r="T38" s="101" t="s">
        <v>187</v>
      </c>
      <c r="U38" s="113"/>
      <c r="V38" s="50"/>
      <c r="W38" s="50"/>
    </row>
    <row r="39" spans="5:23" s="101" customFormat="1" ht="15" customHeight="1">
      <c r="E39" s="250"/>
      <c r="F39"/>
      <c r="H39"/>
      <c r="K39"/>
      <c r="M39" s="110"/>
      <c r="R39" s="112"/>
      <c r="S39" s="110"/>
      <c r="T39" s="112"/>
      <c r="U39" s="113"/>
      <c r="V39" s="50"/>
      <c r="W39" s="50"/>
    </row>
    <row r="40" spans="2:23" ht="15" customHeight="1">
      <c r="B40" s="121"/>
      <c r="C40" s="121"/>
      <c r="D40" s="32"/>
      <c r="E40" s="252"/>
      <c r="F40" s="31"/>
      <c r="G40" s="121"/>
      <c r="H40" s="31"/>
      <c r="I40" s="32"/>
      <c r="J40" s="32"/>
      <c r="K40" s="31"/>
      <c r="L40" s="121"/>
      <c r="M40" s="44"/>
      <c r="N40" s="32"/>
      <c r="O40" s="32"/>
      <c r="P40" s="32"/>
      <c r="Q40" s="32"/>
      <c r="R40" s="45"/>
      <c r="S40" s="44"/>
      <c r="T40" s="45"/>
      <c r="U40" s="46"/>
      <c r="V40" s="36"/>
      <c r="W40" s="36"/>
    </row>
    <row r="41" ht="15" customHeight="1">
      <c r="W41" s="36"/>
    </row>
  </sheetData>
  <hyperlinks>
    <hyperlink ref="N31" r:id="rId1" display="E-Mail: kansli@styrkelyft.se"/>
  </hyperlinks>
  <printOptions/>
  <pageMargins left="0.39375" right="0.39375" top="0.5902777777777778" bottom="0.39375" header="0.5118055555555556" footer="0.5118055555555556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J14" sqref="J14"/>
    </sheetView>
  </sheetViews>
  <sheetFormatPr defaultColWidth="9.140625" defaultRowHeight="15" customHeight="1"/>
  <cols>
    <col min="1" max="1" width="4.421875" style="9" customWidth="1"/>
    <col min="2" max="2" width="10.57421875" style="9" customWidth="1"/>
    <col min="3" max="3" width="7.00390625" style="9" customWidth="1"/>
    <col min="4" max="4" width="3.28125" style="9" customWidth="1"/>
    <col min="5" max="5" width="40.57421875" style="9" customWidth="1"/>
    <col min="6" max="6" width="8.8515625" style="9" customWidth="1"/>
    <col min="7" max="7" width="5.421875" style="9" customWidth="1"/>
    <col min="8" max="8" width="10.140625" style="9" customWidth="1"/>
    <col min="9" max="9" width="9.57421875" style="42" customWidth="1"/>
    <col min="10" max="10" width="9.421875" style="9" customWidth="1"/>
    <col min="11" max="11" width="8.8515625" style="9" customWidth="1"/>
    <col min="12" max="12" width="9.140625" style="9" customWidth="1"/>
    <col min="13" max="14" width="0.85546875" style="10" customWidth="1"/>
    <col min="15" max="15" width="13.57421875" style="10" customWidth="1"/>
    <col min="16" max="16" width="15.8515625" style="43" customWidth="1"/>
    <col min="17" max="17" width="7.421875" style="9" customWidth="1"/>
    <col min="18" max="18" width="6.7109375" style="9" customWidth="1"/>
    <col min="19" max="19" width="5.00390625" style="9" customWidth="1"/>
    <col min="20" max="20" width="5.57421875" style="9" customWidth="1"/>
    <col min="21" max="16384" width="9.140625" style="9" customWidth="1"/>
  </cols>
  <sheetData>
    <row r="1" spans="2:20" s="56" customFormat="1" ht="18.75" customHeight="1">
      <c r="B1" s="50"/>
      <c r="C1" s="50"/>
      <c r="D1" s="132" t="s">
        <v>205</v>
      </c>
      <c r="E1" s="133" t="s">
        <v>206</v>
      </c>
      <c r="F1" s="51"/>
      <c r="G1" s="51"/>
      <c r="H1" s="255" t="s">
        <v>207</v>
      </c>
      <c r="I1" s="135"/>
      <c r="J1" s="51"/>
      <c r="K1" s="51"/>
      <c r="L1" s="51"/>
      <c r="M1" s="3"/>
      <c r="O1" s="136"/>
      <c r="P1" s="51"/>
      <c r="Q1" s="51"/>
      <c r="R1" s="51"/>
      <c r="S1" s="51"/>
      <c r="T1" s="51"/>
    </row>
    <row r="2" spans="2:20" s="56" customFormat="1" ht="18.75" customHeight="1">
      <c r="B2" s="51"/>
      <c r="C2" s="51"/>
      <c r="D2" s="132"/>
      <c r="E2" s="133" t="s">
        <v>208</v>
      </c>
      <c r="F2" s="51"/>
      <c r="G2" s="51"/>
      <c r="I2" s="135"/>
      <c r="J2" s="51"/>
      <c r="K2" s="51"/>
      <c r="L2" s="51"/>
      <c r="M2" s="3"/>
      <c r="O2" s="3"/>
      <c r="P2" s="51"/>
      <c r="Q2" s="51"/>
      <c r="R2" s="51"/>
      <c r="S2" s="51"/>
      <c r="T2" s="51"/>
    </row>
    <row r="3" spans="2:20" s="56" customFormat="1" ht="18.75" customHeight="1">
      <c r="B3" s="51"/>
      <c r="C3" s="51"/>
      <c r="D3" s="132"/>
      <c r="E3" s="133" t="s">
        <v>209</v>
      </c>
      <c r="F3" s="51"/>
      <c r="G3" s="51"/>
      <c r="H3" s="255" t="s">
        <v>16</v>
      </c>
      <c r="I3" s="135"/>
      <c r="J3" s="51"/>
      <c r="K3" s="51"/>
      <c r="L3" s="51"/>
      <c r="M3" s="3"/>
      <c r="O3" s="3"/>
      <c r="P3" s="51"/>
      <c r="Q3" s="51"/>
      <c r="R3" s="51"/>
      <c r="S3" s="51"/>
      <c r="T3" s="51"/>
    </row>
    <row r="4" spans="2:20" s="56" customFormat="1" ht="18.75" customHeight="1">
      <c r="B4" s="51"/>
      <c r="C4" s="51"/>
      <c r="D4" s="132"/>
      <c r="E4" s="133" t="s">
        <v>210</v>
      </c>
      <c r="F4" s="51"/>
      <c r="G4" s="51"/>
      <c r="H4" s="52"/>
      <c r="I4" s="135"/>
      <c r="J4" s="53" t="s">
        <v>211</v>
      </c>
      <c r="K4" s="51"/>
      <c r="L4" s="51"/>
      <c r="M4" s="3"/>
      <c r="O4" s="3"/>
      <c r="P4" s="51"/>
      <c r="Q4" s="51"/>
      <c r="R4" s="51"/>
      <c r="S4" s="51"/>
      <c r="T4" s="51"/>
    </row>
    <row r="5" spans="2:20" s="56" customFormat="1" ht="18.75" customHeight="1">
      <c r="B5" s="51"/>
      <c r="C5" s="51"/>
      <c r="D5" s="132"/>
      <c r="E5" s="133" t="s">
        <v>212</v>
      </c>
      <c r="F5" s="51"/>
      <c r="G5" s="51"/>
      <c r="H5" s="51"/>
      <c r="I5" s="137"/>
      <c r="J5" s="53" t="s">
        <v>213</v>
      </c>
      <c r="K5" s="51"/>
      <c r="L5" s="51"/>
      <c r="M5" s="3"/>
      <c r="N5" s="3"/>
      <c r="O5" s="53"/>
      <c r="P5" s="51"/>
      <c r="Q5" s="51"/>
      <c r="R5" s="51"/>
      <c r="S5" s="51"/>
      <c r="T5" s="51"/>
    </row>
    <row r="6" spans="2:20" s="56" customFormat="1" ht="18.75" customHeight="1">
      <c r="B6" s="51"/>
      <c r="C6" s="51"/>
      <c r="D6" s="51"/>
      <c r="E6" s="51"/>
      <c r="F6" s="51"/>
      <c r="G6" s="51"/>
      <c r="H6" s="51"/>
      <c r="I6" s="137"/>
      <c r="J6" s="109" t="s">
        <v>181</v>
      </c>
      <c r="K6" s="51"/>
      <c r="L6" s="51"/>
      <c r="M6" s="3"/>
      <c r="N6" s="3"/>
      <c r="O6" s="53"/>
      <c r="P6" s="51"/>
      <c r="Q6" s="51"/>
      <c r="R6" s="51"/>
      <c r="S6" s="51"/>
      <c r="T6" s="51"/>
    </row>
    <row r="7" spans="2:20" s="56" customFormat="1" ht="16.5" customHeight="1">
      <c r="B7" s="51"/>
      <c r="C7" s="51"/>
      <c r="D7" s="51"/>
      <c r="E7" s="51"/>
      <c r="F7" s="51"/>
      <c r="G7" s="51"/>
      <c r="H7" s="51"/>
      <c r="I7" s="137"/>
      <c r="J7" s="51"/>
      <c r="K7" s="51"/>
      <c r="L7" s="51"/>
      <c r="M7" s="53"/>
      <c r="N7" s="53"/>
      <c r="O7" s="53"/>
      <c r="P7" s="51"/>
      <c r="Q7" s="51"/>
      <c r="R7" s="51"/>
      <c r="S7" s="51"/>
      <c r="T7" s="51"/>
    </row>
    <row r="8" spans="3:16" s="56" customFormat="1" ht="16.5" customHeight="1">
      <c r="C8" s="59" t="s">
        <v>163</v>
      </c>
      <c r="D8" s="61"/>
      <c r="E8" s="61" t="s">
        <v>23</v>
      </c>
      <c r="F8" s="59" t="s">
        <v>214</v>
      </c>
      <c r="G8" s="61"/>
      <c r="H8" s="139">
        <v>1</v>
      </c>
      <c r="J8" s="59" t="s">
        <v>215</v>
      </c>
      <c r="K8" s="61" t="s">
        <v>216</v>
      </c>
      <c r="L8" s="61"/>
      <c r="M8" s="68"/>
      <c r="O8" s="59" t="s">
        <v>217</v>
      </c>
      <c r="P8" s="59" t="s">
        <v>158</v>
      </c>
    </row>
    <row r="9" spans="2:20" s="56" customFormat="1" ht="16.5" customHeight="1">
      <c r="B9" s="51"/>
      <c r="C9" s="51"/>
      <c r="D9" s="51"/>
      <c r="F9" s="51"/>
      <c r="G9" s="127"/>
      <c r="H9" s="51"/>
      <c r="I9" s="137"/>
      <c r="J9" s="53"/>
      <c r="K9" s="51"/>
      <c r="L9" s="127"/>
      <c r="M9" s="51"/>
      <c r="N9" s="51"/>
      <c r="O9" s="53"/>
      <c r="P9" s="51"/>
      <c r="Q9" s="51"/>
      <c r="R9" s="51"/>
      <c r="S9" s="51"/>
      <c r="T9" s="51"/>
    </row>
    <row r="10" spans="2:19" s="56" customFormat="1" ht="16.5" customHeight="1">
      <c r="B10" s="107" t="s">
        <v>180</v>
      </c>
      <c r="C10" s="108"/>
      <c r="D10" s="50"/>
      <c r="E10" s="103"/>
      <c r="F10" s="50"/>
      <c r="G10" s="104"/>
      <c r="H10" s="105"/>
      <c r="I10" s="103"/>
      <c r="J10" s="50"/>
      <c r="K10" s="50"/>
      <c r="L10" s="109"/>
      <c r="M10" s="53"/>
      <c r="N10" s="53"/>
      <c r="O10" s="68"/>
      <c r="S10" s="51"/>
    </row>
    <row r="11" spans="2:19" s="56" customFormat="1" ht="16.5" customHeight="1">
      <c r="B11" s="107"/>
      <c r="C11" s="108"/>
      <c r="D11" s="50"/>
      <c r="E11" s="103"/>
      <c r="F11" s="50"/>
      <c r="G11" s="104"/>
      <c r="H11" s="105"/>
      <c r="I11" s="103"/>
      <c r="J11" s="50"/>
      <c r="K11" s="50"/>
      <c r="L11" s="109"/>
      <c r="M11" s="53"/>
      <c r="N11" s="53"/>
      <c r="O11" s="68"/>
      <c r="S11" s="51"/>
    </row>
    <row r="12" spans="2:20" ht="19.5" customHeight="1">
      <c r="B12" s="140" t="s">
        <v>218</v>
      </c>
      <c r="C12" s="141"/>
      <c r="D12" s="142"/>
      <c r="E12" s="143" t="s">
        <v>162</v>
      </c>
      <c r="F12" s="141"/>
      <c r="G12" s="145"/>
      <c r="H12" s="146" t="s">
        <v>219</v>
      </c>
      <c r="I12" s="147" t="s">
        <v>220</v>
      </c>
      <c r="J12" s="146" t="s">
        <v>244</v>
      </c>
      <c r="K12" s="146" t="s">
        <v>245</v>
      </c>
      <c r="L12" s="148" t="s">
        <v>246</v>
      </c>
      <c r="M12" s="256"/>
      <c r="N12" s="146" t="s">
        <v>175</v>
      </c>
      <c r="O12" s="146" t="s">
        <v>247</v>
      </c>
      <c r="P12" s="149" t="s">
        <v>225</v>
      </c>
      <c r="Q12" s="150"/>
      <c r="R12" s="150"/>
      <c r="S12" s="36"/>
      <c r="T12" s="36"/>
    </row>
    <row r="13" spans="2:16" s="36" customFormat="1" ht="19.5" customHeight="1">
      <c r="B13" s="151"/>
      <c r="C13" s="152"/>
      <c r="D13" s="153"/>
      <c r="E13" s="154"/>
      <c r="F13" s="152"/>
      <c r="G13" s="153"/>
      <c r="H13" s="155" t="s">
        <v>226</v>
      </c>
      <c r="I13" s="156"/>
      <c r="J13" s="155"/>
      <c r="K13" s="155"/>
      <c r="L13" s="153"/>
      <c r="M13" s="229"/>
      <c r="N13" s="155"/>
      <c r="O13" s="157"/>
      <c r="P13" s="158"/>
    </row>
    <row r="14" spans="2:20" s="159" customFormat="1" ht="39.75" customHeight="1">
      <c r="B14" s="160">
        <v>810728</v>
      </c>
      <c r="C14" s="161"/>
      <c r="D14" s="162"/>
      <c r="E14" s="163" t="s">
        <v>227</v>
      </c>
      <c r="F14" s="164"/>
      <c r="G14" s="183"/>
      <c r="H14" s="178"/>
      <c r="I14" s="168">
        <f>IF(H14&lt;&gt;0,VLOOKUP(INT(H14),Wilksmen,(H14-INT(H14))*10+2),0)</f>
        <v>0</v>
      </c>
      <c r="J14" s="167"/>
      <c r="K14" s="167"/>
      <c r="L14" s="167"/>
      <c r="M14" s="257">
        <f>MAX(J14,K14,L14)</f>
        <v>0</v>
      </c>
      <c r="N14" s="258">
        <f>IF(M14&lt;0,0,M14)</f>
        <v>0</v>
      </c>
      <c r="O14" s="259">
        <f>SUM(N14)</f>
        <v>0</v>
      </c>
      <c r="P14" s="170">
        <f>SUM(O14*I14)</f>
        <v>0</v>
      </c>
      <c r="Q14" s="171"/>
      <c r="R14" s="171"/>
      <c r="S14" s="171"/>
      <c r="T14" s="171"/>
    </row>
    <row r="15" spans="2:20" s="159" customFormat="1" ht="39.75" customHeight="1">
      <c r="B15" s="172">
        <v>590529</v>
      </c>
      <c r="C15" s="171"/>
      <c r="D15" s="173"/>
      <c r="E15" s="174" t="s">
        <v>248</v>
      </c>
      <c r="F15" s="182"/>
      <c r="G15" s="183"/>
      <c r="H15" s="178"/>
      <c r="I15" s="168">
        <f>IF(H15&lt;&gt;0,VLOOKUP(INT(H15),Wilksmen,(H15-INT(H15))*10+2),0)</f>
        <v>0</v>
      </c>
      <c r="J15" s="178"/>
      <c r="K15" s="178"/>
      <c r="L15" s="178"/>
      <c r="M15" s="179">
        <f>MAX(J15,K15,L15)</f>
        <v>0</v>
      </c>
      <c r="N15" s="260">
        <f>IF(M15&lt;0,0,M15)</f>
        <v>0</v>
      </c>
      <c r="O15" s="261">
        <f>SUM(N15)</f>
        <v>0</v>
      </c>
      <c r="P15" s="170">
        <f>SUM(O15*I15)</f>
        <v>0</v>
      </c>
      <c r="Q15" s="176"/>
      <c r="R15" s="176"/>
      <c r="S15" s="176"/>
      <c r="T15" s="176"/>
    </row>
    <row r="16" spans="2:20" s="159" customFormat="1" ht="39.75" customHeight="1">
      <c r="B16" s="174">
        <v>651110</v>
      </c>
      <c r="C16" s="180"/>
      <c r="D16" s="181"/>
      <c r="E16" s="174" t="s">
        <v>228</v>
      </c>
      <c r="F16" s="182"/>
      <c r="G16" s="183"/>
      <c r="H16" s="178"/>
      <c r="I16" s="168">
        <f>IF(H16&lt;&gt;0,VLOOKUP(INT(H16),Wilksmen,(H16-INT(H16))*10+2),0)</f>
        <v>0</v>
      </c>
      <c r="J16" s="178"/>
      <c r="K16" s="178"/>
      <c r="L16" s="178"/>
      <c r="M16" s="179">
        <f>MAX(J16,K16,L16)</f>
        <v>0</v>
      </c>
      <c r="N16" s="260">
        <f>IF(M16&lt;0,0,M16)</f>
        <v>0</v>
      </c>
      <c r="O16" s="261">
        <f>SUM(N16)</f>
        <v>0</v>
      </c>
      <c r="P16" s="170">
        <f>SUM(O16*I16)</f>
        <v>0</v>
      </c>
      <c r="Q16" s="176"/>
      <c r="R16" s="176"/>
      <c r="S16" s="176"/>
      <c r="T16" s="176"/>
    </row>
    <row r="17" spans="2:20" s="159" customFormat="1" ht="39.75" customHeight="1">
      <c r="B17" s="174"/>
      <c r="C17" s="180"/>
      <c r="D17" s="181"/>
      <c r="E17" s="174"/>
      <c r="F17" s="182"/>
      <c r="G17" s="183"/>
      <c r="H17" s="178"/>
      <c r="I17" s="168">
        <f>IF(H17&lt;&gt;0,VLOOKUP(INT(H17),Wilksmen,(H17-INT(H17))*10+2),0)</f>
        <v>0</v>
      </c>
      <c r="J17" s="178"/>
      <c r="K17" s="178"/>
      <c r="L17" s="178"/>
      <c r="M17" s="179">
        <f>MAX(J17,K17,L17)</f>
        <v>0</v>
      </c>
      <c r="N17" s="260">
        <f>IF(M17&lt;0,0,M17)</f>
        <v>0</v>
      </c>
      <c r="O17" s="261">
        <f>SUM(N17)</f>
        <v>0</v>
      </c>
      <c r="P17" s="170">
        <f>SUM(O17*I17)</f>
        <v>0</v>
      </c>
      <c r="Q17" s="176"/>
      <c r="R17" s="176"/>
      <c r="S17" s="176"/>
      <c r="T17" s="176"/>
    </row>
    <row r="18" spans="2:20" s="159" customFormat="1" ht="39.75" customHeight="1">
      <c r="B18" s="160"/>
      <c r="C18" s="161"/>
      <c r="D18" s="162"/>
      <c r="E18" s="160"/>
      <c r="F18" s="165"/>
      <c r="G18" s="166"/>
      <c r="H18" s="167"/>
      <c r="I18" s="168">
        <f>IF(H18&lt;&gt;0,VLOOKUP(INT(H18),Wilksmen,(H18-INT(H18))*10+2),0)</f>
        <v>0</v>
      </c>
      <c r="J18" s="178"/>
      <c r="K18" s="178"/>
      <c r="L18" s="178"/>
      <c r="M18" s="179">
        <f>MAX(J18,K18,L18)</f>
        <v>0</v>
      </c>
      <c r="N18" s="260">
        <f>IF(M18&lt;0,0,M18)</f>
        <v>0</v>
      </c>
      <c r="O18" s="179">
        <f>SUM(N18)</f>
        <v>0</v>
      </c>
      <c r="P18" s="262">
        <f>SUM(O18*I18)</f>
        <v>0</v>
      </c>
      <c r="Q18" s="176"/>
      <c r="R18" s="176"/>
      <c r="S18" s="176"/>
      <c r="T18" s="176"/>
    </row>
    <row r="19" spans="2:20" s="36" customFormat="1" ht="18" customHeight="1">
      <c r="B19" s="184"/>
      <c r="C19" s="184"/>
      <c r="D19" s="184"/>
      <c r="E19" s="184"/>
      <c r="F19" s="103"/>
      <c r="G19" s="103"/>
      <c r="H19" s="103"/>
      <c r="I19" s="106"/>
      <c r="J19" s="103"/>
      <c r="K19" s="103"/>
      <c r="L19" s="103"/>
      <c r="M19" s="105"/>
      <c r="N19" s="105"/>
      <c r="O19" s="105"/>
      <c r="P19" s="185"/>
      <c r="Q19" s="103"/>
      <c r="R19" s="103"/>
      <c r="S19" s="103"/>
      <c r="T19" s="103"/>
    </row>
    <row r="20" spans="2:20" s="36" customFormat="1" ht="18" customHeight="1">
      <c r="B20" s="263" t="s">
        <v>249</v>
      </c>
      <c r="C20" s="184"/>
      <c r="D20" s="184"/>
      <c r="E20" s="184"/>
      <c r="F20" s="103"/>
      <c r="G20" s="103"/>
      <c r="H20" s="103"/>
      <c r="I20" s="106"/>
      <c r="J20" s="103"/>
      <c r="K20" s="103"/>
      <c r="L20" s="186" t="s">
        <v>230</v>
      </c>
      <c r="M20" s="264"/>
      <c r="N20" s="25"/>
      <c r="O20" s="130"/>
      <c r="P20" s="187">
        <f>SUM(P14:P18)</f>
        <v>0</v>
      </c>
      <c r="Q20" s="103"/>
      <c r="R20" s="103"/>
      <c r="S20" s="103"/>
      <c r="T20" s="103"/>
    </row>
    <row r="21" spans="2:20" s="36" customFormat="1" ht="18" customHeight="1">
      <c r="B21" s="201"/>
      <c r="C21" s="184"/>
      <c r="D21" s="184"/>
      <c r="E21" s="203" t="s">
        <v>234</v>
      </c>
      <c r="F21" s="103"/>
      <c r="G21" s="103"/>
      <c r="H21" s="103"/>
      <c r="I21" s="106"/>
      <c r="J21" s="103"/>
      <c r="K21" s="103"/>
      <c r="L21" s="265"/>
      <c r="M21" s="105"/>
      <c r="P21" s="266"/>
      <c r="Q21" s="103"/>
      <c r="R21" s="103"/>
      <c r="S21" s="103"/>
      <c r="T21" s="103"/>
    </row>
    <row r="22" spans="2:20" s="36" customFormat="1" ht="18" customHeight="1">
      <c r="B22" s="184"/>
      <c r="C22" s="184"/>
      <c r="D22" s="184"/>
      <c r="E22" s="184"/>
      <c r="F22" s="103"/>
      <c r="G22" s="103"/>
      <c r="H22" s="103"/>
      <c r="I22" s="106"/>
      <c r="J22" s="103"/>
      <c r="K22" s="103"/>
      <c r="L22" s="103"/>
      <c r="M22" s="105"/>
      <c r="N22" s="267"/>
      <c r="O22" s="105"/>
      <c r="P22" s="104"/>
      <c r="Q22" s="103"/>
      <c r="R22" s="103"/>
      <c r="S22" s="103"/>
      <c r="T22" s="103"/>
    </row>
    <row r="23" spans="2:20" s="36" customFormat="1" ht="18" customHeight="1">
      <c r="B23" s="184"/>
      <c r="C23" s="114" t="s">
        <v>231</v>
      </c>
      <c r="D23" s="121"/>
      <c r="E23" s="32"/>
      <c r="F23" s="188"/>
      <c r="G23" s="103"/>
      <c r="H23" s="188" t="s">
        <v>163</v>
      </c>
      <c r="I23" s="189"/>
      <c r="J23" s="188"/>
      <c r="K23" s="188"/>
      <c r="L23" s="103"/>
      <c r="M23" s="105"/>
      <c r="O23" s="190" t="s">
        <v>250</v>
      </c>
      <c r="P23" s="191"/>
      <c r="Q23" s="103"/>
      <c r="R23" s="103"/>
      <c r="S23" s="103"/>
      <c r="T23" s="103"/>
    </row>
    <row r="24" spans="2:20" s="36" customFormat="1" ht="18" customHeight="1">
      <c r="B24" s="184"/>
      <c r="C24" s="184"/>
      <c r="D24" s="184"/>
      <c r="E24" s="184"/>
      <c r="F24" s="103"/>
      <c r="G24" s="103"/>
      <c r="H24" s="103"/>
      <c r="I24" s="106"/>
      <c r="J24" s="103"/>
      <c r="K24" s="103"/>
      <c r="L24" s="103"/>
      <c r="M24" s="105"/>
      <c r="N24" s="105"/>
      <c r="O24" s="105"/>
      <c r="P24" s="104"/>
      <c r="Q24" s="103"/>
      <c r="R24" s="103"/>
      <c r="S24" s="103"/>
      <c r="T24" s="103"/>
    </row>
    <row r="25" spans="2:20" s="36" customFormat="1" ht="18" customHeight="1">
      <c r="B25" s="184"/>
      <c r="C25" s="184"/>
      <c r="D25" s="184"/>
      <c r="E25" s="184"/>
      <c r="F25" s="103"/>
      <c r="G25" s="103"/>
      <c r="H25" s="103"/>
      <c r="I25" s="106"/>
      <c r="J25" s="103"/>
      <c r="K25" s="103"/>
      <c r="L25" s="103"/>
      <c r="M25" s="105"/>
      <c r="N25" s="105"/>
      <c r="O25" s="105"/>
      <c r="P25" s="104"/>
      <c r="Q25" s="103"/>
      <c r="R25" s="103"/>
      <c r="S25" s="103"/>
      <c r="T25" s="103"/>
    </row>
    <row r="26" spans="2:20" s="36" customFormat="1" ht="18" customHeight="1">
      <c r="B26" s="184"/>
      <c r="C26" s="184"/>
      <c r="D26" s="184"/>
      <c r="E26" s="184"/>
      <c r="F26" s="103"/>
      <c r="G26" s="103"/>
      <c r="H26" s="103"/>
      <c r="I26" s="106"/>
      <c r="J26" s="103"/>
      <c r="K26" s="103"/>
      <c r="L26" s="103"/>
      <c r="M26" s="105"/>
      <c r="N26" s="105"/>
      <c r="O26" s="105"/>
      <c r="P26" s="104"/>
      <c r="Q26" s="103"/>
      <c r="R26" s="103"/>
      <c r="S26" s="103"/>
      <c r="T26" s="103"/>
    </row>
    <row r="27" spans="2:20" s="36" customFormat="1" ht="18" customHeight="1">
      <c r="B27" s="184"/>
      <c r="C27" s="184"/>
      <c r="D27" s="184"/>
      <c r="E27" s="184"/>
      <c r="F27" s="103"/>
      <c r="G27" s="103"/>
      <c r="H27" s="103"/>
      <c r="I27" s="106"/>
      <c r="J27" s="103"/>
      <c r="K27" s="103"/>
      <c r="L27" s="103"/>
      <c r="M27" s="105"/>
      <c r="N27" s="105"/>
      <c r="O27" s="105"/>
      <c r="P27" s="104"/>
      <c r="Q27" s="103"/>
      <c r="R27" s="103"/>
      <c r="S27" s="103"/>
      <c r="T27" s="103"/>
    </row>
    <row r="28" spans="2:20" s="36" customFormat="1" ht="18" customHeight="1">
      <c r="B28" s="184"/>
      <c r="C28" s="184"/>
      <c r="D28" s="184"/>
      <c r="E28" s="184"/>
      <c r="F28" s="103"/>
      <c r="G28" s="103"/>
      <c r="H28" s="103"/>
      <c r="I28" s="106"/>
      <c r="J28" s="103"/>
      <c r="K28" s="103"/>
      <c r="L28" s="103"/>
      <c r="M28" s="105"/>
      <c r="N28" s="105"/>
      <c r="O28" s="105"/>
      <c r="P28" s="104"/>
      <c r="Q28" s="103"/>
      <c r="R28" s="103"/>
      <c r="S28" s="103"/>
      <c r="T28" s="103"/>
    </row>
    <row r="29" spans="2:20" s="36" customFormat="1" ht="18" customHeight="1">
      <c r="B29" s="184"/>
      <c r="C29" s="184"/>
      <c r="D29" s="184"/>
      <c r="E29" s="184"/>
      <c r="F29" s="103"/>
      <c r="G29" s="103"/>
      <c r="H29" s="103"/>
      <c r="I29" s="106"/>
      <c r="J29" s="103"/>
      <c r="K29" s="103"/>
      <c r="L29" s="103"/>
      <c r="M29" s="105"/>
      <c r="N29" s="105"/>
      <c r="O29" s="105"/>
      <c r="P29" s="104"/>
      <c r="Q29" s="103"/>
      <c r="R29" s="103"/>
      <c r="S29" s="103"/>
      <c r="T29" s="103"/>
    </row>
    <row r="30" spans="2:20" s="36" customFormat="1" ht="18" customHeight="1">
      <c r="B30" s="184"/>
      <c r="C30" s="184"/>
      <c r="D30" s="184"/>
      <c r="E30" s="184"/>
      <c r="F30" s="103"/>
      <c r="G30" s="103"/>
      <c r="H30" s="103"/>
      <c r="I30" s="106"/>
      <c r="J30" s="103"/>
      <c r="K30" s="103"/>
      <c r="L30" s="103"/>
      <c r="M30" s="105"/>
      <c r="N30" s="105"/>
      <c r="O30" s="105"/>
      <c r="P30" s="104"/>
      <c r="Q30" s="103"/>
      <c r="R30" s="103"/>
      <c r="S30" s="103"/>
      <c r="T30" s="103"/>
    </row>
    <row r="31" spans="2:23" ht="15" customHeight="1">
      <c r="B31" s="36"/>
      <c r="C31" s="36"/>
      <c r="D31" s="36"/>
      <c r="E31" s="192"/>
      <c r="F31" s="36"/>
      <c r="G31" s="36"/>
      <c r="H31" s="36"/>
      <c r="I31" s="193"/>
      <c r="J31" s="36"/>
      <c r="K31" s="36"/>
      <c r="L31" s="36"/>
      <c r="M31" s="150"/>
      <c r="N31" s="150"/>
      <c r="O31" s="150"/>
      <c r="P31" s="194"/>
      <c r="Q31" s="36"/>
      <c r="R31" s="36"/>
      <c r="S31" s="36"/>
      <c r="T31" s="36"/>
      <c r="U31" s="36"/>
      <c r="V31" s="36"/>
      <c r="W31" s="36"/>
    </row>
    <row r="32" spans="2:20" s="101" customFormat="1" ht="15" customHeight="1">
      <c r="B32" s="50"/>
      <c r="C32" s="50"/>
      <c r="D32" s="50"/>
      <c r="E32" s="50"/>
      <c r="F32" s="50"/>
      <c r="G32" s="50"/>
      <c r="H32" s="50"/>
      <c r="I32" s="137"/>
      <c r="J32" s="50"/>
      <c r="K32" s="50"/>
      <c r="L32" s="50"/>
      <c r="M32" s="195"/>
      <c r="N32" s="195"/>
      <c r="O32" s="195"/>
      <c r="P32" s="196"/>
      <c r="Q32" s="50"/>
      <c r="R32" s="50"/>
      <c r="S32" s="50"/>
      <c r="T32" s="50"/>
    </row>
    <row r="33" spans="2:20" s="101" customFormat="1" ht="15" customHeight="1">
      <c r="B33" s="50"/>
      <c r="C33" s="50"/>
      <c r="D33" s="50"/>
      <c r="E33" s="50"/>
      <c r="F33" s="50"/>
      <c r="G33" s="3"/>
      <c r="H33" s="50"/>
      <c r="I33" s="137"/>
      <c r="J33" s="50"/>
      <c r="K33" s="50"/>
      <c r="L33" s="197"/>
      <c r="M33" s="50"/>
      <c r="N33" s="50"/>
      <c r="O33" s="50"/>
      <c r="P33" s="50"/>
      <c r="Q33" s="197"/>
      <c r="R33" s="196"/>
      <c r="S33" s="50"/>
      <c r="T33" s="50"/>
    </row>
    <row r="34" spans="2:20" s="101" customFormat="1" ht="15" customHeight="1">
      <c r="B34" s="50"/>
      <c r="C34" s="50"/>
      <c r="D34" s="50"/>
      <c r="E34" s="50"/>
      <c r="F34" s="50"/>
      <c r="G34" s="3"/>
      <c r="H34" s="50"/>
      <c r="I34" s="137"/>
      <c r="J34" s="50"/>
      <c r="K34" s="50"/>
      <c r="L34" s="195"/>
      <c r="M34" s="50"/>
      <c r="N34" s="50"/>
      <c r="O34" s="50"/>
      <c r="P34" s="195"/>
      <c r="Q34" s="137"/>
      <c r="R34" s="196"/>
      <c r="S34" s="50"/>
      <c r="T34" s="50"/>
    </row>
    <row r="35" spans="2:20" s="101" customFormat="1" ht="15" customHeight="1">
      <c r="B35" s="198"/>
      <c r="C35" s="198"/>
      <c r="D35" s="198"/>
      <c r="E35" s="198"/>
      <c r="F35" s="198"/>
      <c r="G35" s="199"/>
      <c r="H35" s="198"/>
      <c r="I35" s="200"/>
      <c r="J35" s="50"/>
      <c r="K35" s="50"/>
      <c r="L35" s="201"/>
      <c r="M35" s="50"/>
      <c r="N35" s="50"/>
      <c r="O35" s="50"/>
      <c r="P35" s="195"/>
      <c r="Q35" s="137"/>
      <c r="R35" s="196"/>
      <c r="S35" s="50"/>
      <c r="T35" s="50"/>
    </row>
    <row r="36" spans="2:20" s="101" customFormat="1" ht="15" customHeight="1">
      <c r="B36" s="50"/>
      <c r="C36" s="50"/>
      <c r="D36" s="50"/>
      <c r="E36" s="50"/>
      <c r="F36" s="50"/>
      <c r="G36" s="3"/>
      <c r="H36" s="50"/>
      <c r="I36" s="137"/>
      <c r="J36" s="50"/>
      <c r="K36" s="50"/>
      <c r="L36" s="195"/>
      <c r="M36" s="50"/>
      <c r="N36" s="50"/>
      <c r="O36" s="50"/>
      <c r="P36" s="195"/>
      <c r="Q36" s="137"/>
      <c r="R36" s="196"/>
      <c r="S36" s="50"/>
      <c r="T36" s="50"/>
    </row>
    <row r="37" spans="2:20" s="101" customFormat="1" ht="15" customHeight="1">
      <c r="B37" s="50"/>
      <c r="C37" s="50"/>
      <c r="D37" s="50"/>
      <c r="E37" s="50"/>
      <c r="F37" s="50"/>
      <c r="G37" s="3"/>
      <c r="H37" s="50"/>
      <c r="I37" s="137"/>
      <c r="J37" s="50"/>
      <c r="K37" s="50"/>
      <c r="L37" s="50"/>
      <c r="M37" s="50"/>
      <c r="N37" s="50"/>
      <c r="O37" s="50"/>
      <c r="P37" s="50"/>
      <c r="Q37" s="50"/>
      <c r="R37" s="196"/>
      <c r="S37" s="50"/>
      <c r="T37" s="50"/>
    </row>
    <row r="38" spans="2:20" s="101" customFormat="1" ht="15" customHeight="1">
      <c r="B38" s="50"/>
      <c r="C38" s="50"/>
      <c r="D38" s="50"/>
      <c r="E38" s="50"/>
      <c r="F38" s="50"/>
      <c r="G38" s="50"/>
      <c r="H38" s="3"/>
      <c r="I38" s="202"/>
      <c r="J38" s="50"/>
      <c r="K38" s="195"/>
      <c r="L38" s="50"/>
      <c r="M38" s="50"/>
      <c r="N38" s="50"/>
      <c r="O38" s="3"/>
      <c r="P38" s="195"/>
      <c r="Q38" s="137"/>
      <c r="R38" s="196"/>
      <c r="S38" s="50"/>
      <c r="T38" s="50"/>
    </row>
    <row r="39" spans="2:20" ht="15" customHeight="1">
      <c r="B39" s="184"/>
      <c r="C39" s="184"/>
      <c r="D39" s="36"/>
      <c r="E39" s="36"/>
      <c r="F39" s="36"/>
      <c r="G39" s="36"/>
      <c r="H39" s="3"/>
      <c r="I39" s="202"/>
      <c r="J39" s="184"/>
      <c r="K39" s="150"/>
      <c r="L39" s="36"/>
      <c r="M39" s="36"/>
      <c r="N39" s="36"/>
      <c r="O39" s="3"/>
      <c r="P39" s="150"/>
      <c r="Q39" s="193"/>
      <c r="R39" s="194"/>
      <c r="S39" s="36"/>
      <c r="T39" s="36"/>
    </row>
    <row r="40" spans="2:20" ht="15" customHeight="1">
      <c r="B40" s="36"/>
      <c r="C40" s="36"/>
      <c r="D40" s="36"/>
      <c r="E40" s="36"/>
      <c r="F40" s="36"/>
      <c r="G40" s="36"/>
      <c r="H40" s="36"/>
      <c r="I40" s="193"/>
      <c r="J40" s="36"/>
      <c r="K40" s="36"/>
      <c r="L40" s="36"/>
      <c r="M40" s="150"/>
      <c r="N40" s="150"/>
      <c r="O40" s="150"/>
      <c r="P40" s="194"/>
      <c r="Q40" s="36"/>
      <c r="R40" s="36"/>
      <c r="S40" s="36"/>
      <c r="T40" s="36"/>
    </row>
  </sheetData>
  <hyperlinks>
    <hyperlink ref="J6" r:id="rId1" display="E-Mail: kansli@styrkelyft.se"/>
  </hyperlinks>
  <printOptions/>
  <pageMargins left="0.39375" right="0.39375" top="0.7875" bottom="0.39375" header="0.5118055555555556" footer="0.5118055555555556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E14" sqref="E14"/>
    </sheetView>
  </sheetViews>
  <sheetFormatPr defaultColWidth="9.140625" defaultRowHeight="15" customHeight="1"/>
  <cols>
    <col min="1" max="1" width="4.421875" style="9" customWidth="1"/>
    <col min="2" max="2" width="10.57421875" style="9" customWidth="1"/>
    <col min="3" max="3" width="7.00390625" style="9" customWidth="1"/>
    <col min="4" max="4" width="3.28125" style="9" customWidth="1"/>
    <col min="5" max="5" width="40.57421875" style="9" customWidth="1"/>
    <col min="6" max="6" width="6.140625" style="9" customWidth="1"/>
    <col min="7" max="7" width="5.421875" style="9" customWidth="1"/>
    <col min="8" max="8" width="10.140625" style="9" customWidth="1"/>
    <col min="9" max="9" width="9.57421875" style="42" customWidth="1"/>
    <col min="10" max="10" width="9.421875" style="9" customWidth="1"/>
    <col min="11" max="11" width="8.8515625" style="9" customWidth="1"/>
    <col min="12" max="12" width="9.140625" style="9" customWidth="1"/>
    <col min="13" max="14" width="0.85546875" style="10" customWidth="1"/>
    <col min="15" max="15" width="13.57421875" style="10" customWidth="1"/>
    <col min="16" max="16" width="15.8515625" style="43" customWidth="1"/>
    <col min="17" max="17" width="7.421875" style="9" customWidth="1"/>
    <col min="18" max="18" width="6.7109375" style="9" customWidth="1"/>
    <col min="19" max="19" width="5.00390625" style="9" customWidth="1"/>
    <col min="20" max="20" width="5.57421875" style="9" customWidth="1"/>
    <col min="21" max="16384" width="9.140625" style="9" customWidth="1"/>
  </cols>
  <sheetData>
    <row r="1" spans="2:20" s="56" customFormat="1" ht="18.75" customHeight="1">
      <c r="B1" s="50"/>
      <c r="C1" s="50"/>
      <c r="D1" s="132"/>
      <c r="E1" s="133" t="s">
        <v>206</v>
      </c>
      <c r="F1" s="51"/>
      <c r="G1" s="51"/>
      <c r="H1" s="255" t="s">
        <v>207</v>
      </c>
      <c r="I1" s="135"/>
      <c r="J1" s="51"/>
      <c r="K1" s="51"/>
      <c r="L1" s="51"/>
      <c r="M1" s="3"/>
      <c r="O1" s="136"/>
      <c r="P1" s="51"/>
      <c r="Q1" s="51"/>
      <c r="R1" s="51"/>
      <c r="S1" s="51"/>
      <c r="T1" s="51"/>
    </row>
    <row r="2" spans="2:20" s="56" customFormat="1" ht="18.75" customHeight="1">
      <c r="B2" s="51"/>
      <c r="C2" s="51"/>
      <c r="D2" s="132"/>
      <c r="E2" s="133" t="s">
        <v>208</v>
      </c>
      <c r="F2" s="51"/>
      <c r="G2" s="51"/>
      <c r="I2" s="135"/>
      <c r="J2" s="51"/>
      <c r="K2" s="51"/>
      <c r="L2" s="51"/>
      <c r="M2" s="3"/>
      <c r="O2" s="3"/>
      <c r="P2" s="51"/>
      <c r="Q2" s="51"/>
      <c r="R2" s="51"/>
      <c r="S2" s="51"/>
      <c r="T2" s="51"/>
    </row>
    <row r="3" spans="2:20" s="56" customFormat="1" ht="18.75" customHeight="1">
      <c r="B3" s="51"/>
      <c r="C3" s="51"/>
      <c r="D3" s="132"/>
      <c r="E3" s="133" t="s">
        <v>209</v>
      </c>
      <c r="F3" s="51"/>
      <c r="G3" s="51"/>
      <c r="H3" s="255" t="s">
        <v>16</v>
      </c>
      <c r="I3" s="135"/>
      <c r="J3" s="51"/>
      <c r="K3" s="51"/>
      <c r="L3" s="51"/>
      <c r="M3" s="3"/>
      <c r="O3" s="3"/>
      <c r="P3" s="51"/>
      <c r="Q3" s="51"/>
      <c r="R3" s="51"/>
      <c r="S3" s="51"/>
      <c r="T3" s="51"/>
    </row>
    <row r="4" spans="2:20" s="56" customFormat="1" ht="18.75" customHeight="1">
      <c r="B4" s="51"/>
      <c r="C4" s="51"/>
      <c r="D4" s="132" t="s">
        <v>205</v>
      </c>
      <c r="E4" s="133" t="s">
        <v>210</v>
      </c>
      <c r="F4" s="51"/>
      <c r="G4" s="51"/>
      <c r="H4" s="52"/>
      <c r="I4" s="135"/>
      <c r="J4" s="53" t="s">
        <v>211</v>
      </c>
      <c r="K4" s="51"/>
      <c r="L4" s="51"/>
      <c r="M4" s="3"/>
      <c r="O4" s="3"/>
      <c r="P4" s="51"/>
      <c r="Q4" s="51"/>
      <c r="R4" s="51"/>
      <c r="S4" s="51"/>
      <c r="T4" s="51"/>
    </row>
    <row r="5" spans="2:20" s="56" customFormat="1" ht="18.75" customHeight="1">
      <c r="B5" s="51"/>
      <c r="C5" s="51"/>
      <c r="D5" s="132"/>
      <c r="E5" s="133" t="s">
        <v>212</v>
      </c>
      <c r="F5" s="51"/>
      <c r="G5" s="51"/>
      <c r="H5" s="51"/>
      <c r="I5" s="137"/>
      <c r="J5" s="53" t="s">
        <v>213</v>
      </c>
      <c r="K5" s="51"/>
      <c r="L5" s="51"/>
      <c r="M5" s="3"/>
      <c r="N5" s="3"/>
      <c r="O5" s="53"/>
      <c r="P5" s="51"/>
      <c r="Q5" s="51"/>
      <c r="R5" s="51"/>
      <c r="S5" s="51"/>
      <c r="T5" s="51"/>
    </row>
    <row r="6" spans="2:20" s="56" customFormat="1" ht="18.75" customHeight="1">
      <c r="B6" s="51"/>
      <c r="C6" s="51"/>
      <c r="D6" s="51"/>
      <c r="E6" s="51"/>
      <c r="F6" s="51"/>
      <c r="G6" s="51"/>
      <c r="H6" s="51"/>
      <c r="I6" s="137"/>
      <c r="J6" s="109" t="s">
        <v>181</v>
      </c>
      <c r="K6" s="51"/>
      <c r="L6" s="51"/>
      <c r="M6" s="3"/>
      <c r="N6" s="3"/>
      <c r="O6" s="53"/>
      <c r="P6" s="51"/>
      <c r="Q6" s="51"/>
      <c r="R6" s="51"/>
      <c r="S6" s="51"/>
      <c r="T6" s="51"/>
    </row>
    <row r="7" spans="2:20" s="56" customFormat="1" ht="16.5" customHeight="1">
      <c r="B7" s="51"/>
      <c r="C7" s="51"/>
      <c r="D7" s="51"/>
      <c r="E7" s="51"/>
      <c r="F7" s="51"/>
      <c r="G7" s="51"/>
      <c r="H7" s="51"/>
      <c r="I7" s="137"/>
      <c r="J7" s="51"/>
      <c r="K7" s="51"/>
      <c r="L7" s="51"/>
      <c r="M7" s="53"/>
      <c r="N7" s="53"/>
      <c r="O7" s="53"/>
      <c r="P7" s="51"/>
      <c r="Q7" s="51"/>
      <c r="R7" s="51"/>
      <c r="S7" s="51"/>
      <c r="T7" s="51"/>
    </row>
    <row r="8" spans="3:16" s="56" customFormat="1" ht="16.5" customHeight="1">
      <c r="C8" s="59" t="s">
        <v>163</v>
      </c>
      <c r="D8" s="61"/>
      <c r="E8" s="61" t="s">
        <v>233</v>
      </c>
      <c r="F8" s="59" t="s">
        <v>214</v>
      </c>
      <c r="G8" s="61"/>
      <c r="H8" s="139">
        <v>1</v>
      </c>
      <c r="J8" s="59" t="s">
        <v>215</v>
      </c>
      <c r="K8" s="61" t="s">
        <v>216</v>
      </c>
      <c r="L8" s="61"/>
      <c r="M8" s="68"/>
      <c r="O8" s="59" t="s">
        <v>217</v>
      </c>
      <c r="P8" s="59"/>
    </row>
    <row r="9" spans="2:20" s="56" customFormat="1" ht="16.5" customHeight="1">
      <c r="B9" s="51"/>
      <c r="C9" s="51"/>
      <c r="D9" s="51"/>
      <c r="F9" s="51"/>
      <c r="G9" s="127"/>
      <c r="H9" s="51"/>
      <c r="I9" s="137"/>
      <c r="J9" s="53"/>
      <c r="K9" s="51"/>
      <c r="L9" s="127"/>
      <c r="M9" s="51"/>
      <c r="N9" s="51"/>
      <c r="O9" s="53"/>
      <c r="P9" s="51"/>
      <c r="Q9" s="51"/>
      <c r="R9" s="51"/>
      <c r="S9" s="51"/>
      <c r="T9" s="51"/>
    </row>
    <row r="10" spans="2:19" s="56" customFormat="1" ht="16.5" customHeight="1">
      <c r="B10" s="107" t="s">
        <v>180</v>
      </c>
      <c r="C10" s="108"/>
      <c r="D10" s="50"/>
      <c r="E10" s="103"/>
      <c r="F10" s="50"/>
      <c r="G10" s="104"/>
      <c r="H10" s="105"/>
      <c r="I10" s="103"/>
      <c r="J10" s="50"/>
      <c r="K10" s="50"/>
      <c r="L10" s="109"/>
      <c r="M10" s="53"/>
      <c r="N10" s="53"/>
      <c r="O10" s="68"/>
      <c r="S10" s="51"/>
    </row>
    <row r="11" spans="2:19" s="56" customFormat="1" ht="16.5" customHeight="1">
      <c r="B11" s="107"/>
      <c r="C11" s="108"/>
      <c r="D11" s="50"/>
      <c r="E11" s="103"/>
      <c r="F11" s="50"/>
      <c r="G11" s="104"/>
      <c r="H11" s="105"/>
      <c r="I11" s="103"/>
      <c r="J11" s="50"/>
      <c r="K11" s="50"/>
      <c r="L11" s="109"/>
      <c r="M11" s="53"/>
      <c r="N11" s="53"/>
      <c r="O11" s="68"/>
      <c r="S11" s="51"/>
    </row>
    <row r="12" spans="2:20" ht="19.5" customHeight="1">
      <c r="B12" s="140" t="s">
        <v>218</v>
      </c>
      <c r="C12" s="141"/>
      <c r="D12" s="142"/>
      <c r="E12" s="143" t="s">
        <v>162</v>
      </c>
      <c r="F12" s="141"/>
      <c r="G12" s="145"/>
      <c r="H12" s="146" t="s">
        <v>219</v>
      </c>
      <c r="I12" s="147" t="s">
        <v>220</v>
      </c>
      <c r="J12" s="146" t="s">
        <v>244</v>
      </c>
      <c r="K12" s="146" t="s">
        <v>245</v>
      </c>
      <c r="L12" s="148" t="s">
        <v>246</v>
      </c>
      <c r="M12" s="256"/>
      <c r="N12" s="146" t="s">
        <v>175</v>
      </c>
      <c r="O12" s="146" t="s">
        <v>247</v>
      </c>
      <c r="P12" s="149" t="s">
        <v>225</v>
      </c>
      <c r="Q12" s="150"/>
      <c r="R12" s="150"/>
      <c r="S12" s="36"/>
      <c r="T12" s="36"/>
    </row>
    <row r="13" spans="2:16" s="36" customFormat="1" ht="19.5" customHeight="1">
      <c r="B13" s="151"/>
      <c r="C13" s="152"/>
      <c r="D13" s="153"/>
      <c r="E13" s="154"/>
      <c r="F13" s="152"/>
      <c r="G13" s="153"/>
      <c r="H13" s="155" t="s">
        <v>226</v>
      </c>
      <c r="I13" s="156"/>
      <c r="J13" s="155"/>
      <c r="K13" s="155"/>
      <c r="L13" s="153"/>
      <c r="M13" s="229"/>
      <c r="N13" s="155"/>
      <c r="O13" s="157"/>
      <c r="P13" s="158"/>
    </row>
    <row r="14" spans="2:20" s="159" customFormat="1" ht="39.75" customHeight="1">
      <c r="B14" s="174"/>
      <c r="C14" s="180"/>
      <c r="D14" s="181"/>
      <c r="E14" s="174"/>
      <c r="F14" s="182"/>
      <c r="G14" s="183"/>
      <c r="H14" s="178"/>
      <c r="I14" s="168">
        <f>IF(H14&lt;&gt;0,VLOOKUP(INT(H14),Wilksmen,(H14-INT(H14))*10+2),0)</f>
        <v>0</v>
      </c>
      <c r="J14" s="167"/>
      <c r="K14" s="167"/>
      <c r="L14" s="167"/>
      <c r="M14" s="257">
        <f>MAX(J14,K14,L14)</f>
        <v>0</v>
      </c>
      <c r="N14" s="258">
        <f>IF(M14&lt;0,0,M14)</f>
        <v>0</v>
      </c>
      <c r="O14" s="259">
        <f>SUM(N14)</f>
        <v>0</v>
      </c>
      <c r="P14" s="170">
        <f>SUM(O14*I14)</f>
        <v>0</v>
      </c>
      <c r="Q14" s="171"/>
      <c r="R14" s="171"/>
      <c r="S14" s="171"/>
      <c r="T14" s="171"/>
    </row>
    <row r="15" spans="2:20" s="159" customFormat="1" ht="39.75" customHeight="1">
      <c r="B15" s="174"/>
      <c r="C15" s="180"/>
      <c r="D15" s="181"/>
      <c r="E15" s="174"/>
      <c r="F15" s="182"/>
      <c r="G15" s="183"/>
      <c r="H15" s="178"/>
      <c r="I15" s="168">
        <f>IF(H15&lt;&gt;0,VLOOKUP(INT(H15),Wilksmen,(H15-INT(H15))*10+2),0)</f>
        <v>0</v>
      </c>
      <c r="J15" s="178"/>
      <c r="K15" s="178"/>
      <c r="L15" s="178"/>
      <c r="M15" s="179">
        <f>MAX(J15,K15,L15)</f>
        <v>0</v>
      </c>
      <c r="N15" s="260">
        <f>IF(M15&lt;0,0,M15)</f>
        <v>0</v>
      </c>
      <c r="O15" s="261">
        <f>SUM(N15)</f>
        <v>0</v>
      </c>
      <c r="P15" s="170">
        <f>SUM(O15*I15)</f>
        <v>0</v>
      </c>
      <c r="Q15" s="176"/>
      <c r="R15" s="176"/>
      <c r="S15" s="176"/>
      <c r="T15" s="176"/>
    </row>
    <row r="16" spans="2:20" s="159" customFormat="1" ht="39.75" customHeight="1">
      <c r="B16" s="174"/>
      <c r="C16" s="180"/>
      <c r="D16" s="181"/>
      <c r="E16" s="174"/>
      <c r="F16" s="182"/>
      <c r="G16" s="183"/>
      <c r="H16" s="178"/>
      <c r="I16" s="168">
        <f>IF(H16&lt;&gt;0,VLOOKUP(INT(H16),Wilksmen,(H16-INT(H16))*10+2),0)</f>
        <v>0</v>
      </c>
      <c r="J16" s="178"/>
      <c r="K16" s="178"/>
      <c r="L16" s="178"/>
      <c r="M16" s="179">
        <f>MAX(J16,K16,L16)</f>
        <v>0</v>
      </c>
      <c r="N16" s="260">
        <f>IF(M16&lt;0,0,M16)</f>
        <v>0</v>
      </c>
      <c r="O16" s="261">
        <f>SUM(N16)</f>
        <v>0</v>
      </c>
      <c r="P16" s="170">
        <f>SUM(O16*I16)</f>
        <v>0</v>
      </c>
      <c r="Q16" s="176"/>
      <c r="R16" s="176"/>
      <c r="S16" s="176"/>
      <c r="T16" s="176"/>
    </row>
    <row r="17" spans="2:20" s="159" customFormat="1" ht="39.75" customHeight="1">
      <c r="B17" s="174"/>
      <c r="C17" s="180"/>
      <c r="D17" s="181"/>
      <c r="E17" s="174"/>
      <c r="F17" s="182"/>
      <c r="G17" s="183"/>
      <c r="H17" s="178"/>
      <c r="I17" s="168">
        <f>IF(H17&lt;&gt;0,VLOOKUP(INT(H17),Wilksmen,(H17-INT(H17))*10+2),0)</f>
        <v>0</v>
      </c>
      <c r="J17" s="178"/>
      <c r="K17" s="178"/>
      <c r="L17" s="178"/>
      <c r="M17" s="179">
        <f>MAX(J17,K17,L17)</f>
        <v>0</v>
      </c>
      <c r="N17" s="260">
        <f>IF(M17&lt;0,0,M17)</f>
        <v>0</v>
      </c>
      <c r="O17" s="261">
        <f>SUM(N17)</f>
        <v>0</v>
      </c>
      <c r="P17" s="170">
        <f>SUM(O17*I17)</f>
        <v>0</v>
      </c>
      <c r="Q17" s="176"/>
      <c r="R17" s="176"/>
      <c r="S17" s="176"/>
      <c r="T17" s="176"/>
    </row>
    <row r="18" spans="2:20" s="159" customFormat="1" ht="39.75" customHeight="1">
      <c r="B18" s="160"/>
      <c r="C18" s="161"/>
      <c r="D18" s="162"/>
      <c r="E18" s="160"/>
      <c r="F18" s="165"/>
      <c r="G18" s="166"/>
      <c r="H18" s="167"/>
      <c r="I18" s="168">
        <f>IF(H18&lt;&gt;0,VLOOKUP(INT(H18),Wilksmen,(H18-INT(H18))*10+2),0)</f>
        <v>0</v>
      </c>
      <c r="J18" s="178"/>
      <c r="K18" s="178"/>
      <c r="L18" s="178"/>
      <c r="M18" s="179">
        <f>MAX(J18,K18,L18)</f>
        <v>0</v>
      </c>
      <c r="N18" s="260">
        <f>IF(M18&lt;0,0,M18)</f>
        <v>0</v>
      </c>
      <c r="O18" s="179">
        <f>SUM(N18)</f>
        <v>0</v>
      </c>
      <c r="P18" s="262">
        <f>SUM(O18*I18)</f>
        <v>0</v>
      </c>
      <c r="Q18" s="176"/>
      <c r="R18" s="176"/>
      <c r="S18" s="176"/>
      <c r="T18" s="176"/>
    </row>
    <row r="19" spans="2:20" s="36" customFormat="1" ht="18" customHeight="1">
      <c r="B19" s="184"/>
      <c r="C19" s="184"/>
      <c r="D19" s="184"/>
      <c r="E19" s="184"/>
      <c r="F19" s="103"/>
      <c r="G19" s="103"/>
      <c r="H19" s="103"/>
      <c r="I19" s="106"/>
      <c r="J19" s="103"/>
      <c r="K19" s="103"/>
      <c r="L19" s="103"/>
      <c r="M19" s="105"/>
      <c r="N19" s="105"/>
      <c r="O19" s="105"/>
      <c r="P19" s="185"/>
      <c r="Q19" s="103"/>
      <c r="R19" s="103"/>
      <c r="S19" s="103"/>
      <c r="T19" s="103"/>
    </row>
    <row r="20" spans="2:20" s="36" customFormat="1" ht="18" customHeight="1">
      <c r="B20" s="263" t="s">
        <v>249</v>
      </c>
      <c r="C20" s="184"/>
      <c r="D20" s="184"/>
      <c r="E20" s="184"/>
      <c r="F20" s="103"/>
      <c r="G20" s="103"/>
      <c r="H20" s="103"/>
      <c r="I20" s="106"/>
      <c r="J20" s="103"/>
      <c r="K20" s="103"/>
      <c r="L20" s="186" t="s">
        <v>230</v>
      </c>
      <c r="M20" s="264"/>
      <c r="N20" s="25"/>
      <c r="O20" s="130"/>
      <c r="P20" s="187">
        <f>SUM(P14:P18)</f>
        <v>0</v>
      </c>
      <c r="Q20" s="103"/>
      <c r="R20" s="103"/>
      <c r="S20" s="103"/>
      <c r="T20" s="103"/>
    </row>
    <row r="21" spans="2:20" s="36" customFormat="1" ht="18" customHeight="1">
      <c r="B21" s="201"/>
      <c r="C21" s="184"/>
      <c r="D21" s="184"/>
      <c r="E21" s="203" t="s">
        <v>234</v>
      </c>
      <c r="F21" s="103"/>
      <c r="G21" s="103"/>
      <c r="H21" s="103"/>
      <c r="I21" s="106"/>
      <c r="J21" s="103"/>
      <c r="K21" s="103"/>
      <c r="L21" s="265"/>
      <c r="M21" s="105"/>
      <c r="P21" s="266"/>
      <c r="Q21" s="103"/>
      <c r="R21" s="103"/>
      <c r="S21" s="103"/>
      <c r="T21" s="103"/>
    </row>
    <row r="22" spans="2:20" s="36" customFormat="1" ht="18" customHeight="1">
      <c r="B22" s="184"/>
      <c r="C22" s="184"/>
      <c r="D22" s="184"/>
      <c r="E22" s="184"/>
      <c r="F22" s="103"/>
      <c r="G22" s="103"/>
      <c r="H22" s="103"/>
      <c r="I22" s="106"/>
      <c r="J22" s="103"/>
      <c r="K22" s="103"/>
      <c r="L22" s="103"/>
      <c r="M22" s="105"/>
      <c r="N22" s="267"/>
      <c r="O22" s="105"/>
      <c r="P22" s="104"/>
      <c r="Q22" s="103"/>
      <c r="R22" s="103"/>
      <c r="S22" s="103"/>
      <c r="T22" s="103"/>
    </row>
    <row r="23" spans="2:20" s="36" customFormat="1" ht="18" customHeight="1">
      <c r="B23" s="184"/>
      <c r="C23" s="114" t="s">
        <v>231</v>
      </c>
      <c r="D23" s="121"/>
      <c r="E23" s="32"/>
      <c r="F23" s="188"/>
      <c r="G23" s="103"/>
      <c r="H23" s="188" t="s">
        <v>163</v>
      </c>
      <c r="I23" s="189"/>
      <c r="J23" s="188"/>
      <c r="K23" s="188"/>
      <c r="L23" s="103"/>
      <c r="M23" s="105"/>
      <c r="O23" s="190" t="s">
        <v>250</v>
      </c>
      <c r="P23" s="191"/>
      <c r="Q23" s="103"/>
      <c r="R23" s="103"/>
      <c r="S23" s="103"/>
      <c r="T23" s="103"/>
    </row>
    <row r="24" spans="2:20" s="36" customFormat="1" ht="18" customHeight="1">
      <c r="B24" s="184"/>
      <c r="C24" s="184"/>
      <c r="D24" s="184"/>
      <c r="E24" s="184"/>
      <c r="F24" s="103"/>
      <c r="G24" s="103"/>
      <c r="H24" s="103"/>
      <c r="I24" s="106"/>
      <c r="J24" s="103"/>
      <c r="K24" s="103"/>
      <c r="L24" s="103"/>
      <c r="M24" s="105"/>
      <c r="N24" s="105"/>
      <c r="O24" s="105"/>
      <c r="P24" s="104"/>
      <c r="Q24" s="103"/>
      <c r="R24" s="103"/>
      <c r="S24" s="103"/>
      <c r="T24" s="103"/>
    </row>
    <row r="25" spans="2:20" s="36" customFormat="1" ht="18" customHeight="1">
      <c r="B25" s="184"/>
      <c r="C25" s="184"/>
      <c r="D25" s="184"/>
      <c r="E25" s="184"/>
      <c r="F25" s="103"/>
      <c r="G25" s="103"/>
      <c r="H25" s="103"/>
      <c r="I25" s="106"/>
      <c r="J25" s="103"/>
      <c r="K25" s="103"/>
      <c r="L25" s="103"/>
      <c r="M25" s="105"/>
      <c r="N25" s="105"/>
      <c r="O25" s="105"/>
      <c r="P25" s="104"/>
      <c r="Q25" s="103"/>
      <c r="R25" s="103"/>
      <c r="S25" s="103"/>
      <c r="T25" s="103"/>
    </row>
    <row r="26" spans="2:20" s="36" customFormat="1" ht="18" customHeight="1">
      <c r="B26" s="184"/>
      <c r="C26" s="184"/>
      <c r="D26" s="184"/>
      <c r="E26" s="184"/>
      <c r="F26" s="103"/>
      <c r="G26" s="103"/>
      <c r="H26" s="103"/>
      <c r="I26" s="106"/>
      <c r="J26" s="103"/>
      <c r="K26" s="103"/>
      <c r="L26" s="103"/>
      <c r="M26" s="105"/>
      <c r="N26" s="105"/>
      <c r="O26" s="105"/>
      <c r="P26" s="104"/>
      <c r="Q26" s="103"/>
      <c r="R26" s="103"/>
      <c r="S26" s="103"/>
      <c r="T26" s="103"/>
    </row>
    <row r="27" spans="2:20" s="36" customFormat="1" ht="18" customHeight="1">
      <c r="B27" s="184"/>
      <c r="C27" s="184"/>
      <c r="D27" s="184"/>
      <c r="E27" s="184"/>
      <c r="F27" s="103"/>
      <c r="G27" s="103"/>
      <c r="H27" s="103"/>
      <c r="I27" s="106"/>
      <c r="J27" s="103"/>
      <c r="K27" s="103"/>
      <c r="L27" s="103"/>
      <c r="M27" s="105"/>
      <c r="N27" s="105"/>
      <c r="O27" s="105"/>
      <c r="P27" s="104"/>
      <c r="Q27" s="103"/>
      <c r="R27" s="103"/>
      <c r="S27" s="103"/>
      <c r="T27" s="103"/>
    </row>
    <row r="28" spans="2:20" s="36" customFormat="1" ht="18" customHeight="1">
      <c r="B28" s="184"/>
      <c r="C28" s="184"/>
      <c r="D28" s="184"/>
      <c r="E28" s="184"/>
      <c r="F28" s="103"/>
      <c r="G28" s="103"/>
      <c r="H28" s="103"/>
      <c r="I28" s="106"/>
      <c r="J28" s="103"/>
      <c r="K28" s="103"/>
      <c r="L28" s="103"/>
      <c r="M28" s="105"/>
      <c r="N28" s="105"/>
      <c r="O28" s="105"/>
      <c r="P28" s="104"/>
      <c r="Q28" s="103"/>
      <c r="R28" s="103"/>
      <c r="S28" s="103"/>
      <c r="T28" s="103"/>
    </row>
    <row r="29" spans="2:20" s="36" customFormat="1" ht="18" customHeight="1">
      <c r="B29" s="184"/>
      <c r="C29" s="184"/>
      <c r="D29" s="184"/>
      <c r="E29" s="184"/>
      <c r="F29" s="103"/>
      <c r="G29" s="103"/>
      <c r="H29" s="103"/>
      <c r="I29" s="106"/>
      <c r="J29" s="103"/>
      <c r="K29" s="103"/>
      <c r="L29" s="103"/>
      <c r="M29" s="105"/>
      <c r="N29" s="105"/>
      <c r="O29" s="105"/>
      <c r="P29" s="104"/>
      <c r="Q29" s="103"/>
      <c r="R29" s="103"/>
      <c r="S29" s="103"/>
      <c r="T29" s="103"/>
    </row>
    <row r="30" spans="2:20" s="36" customFormat="1" ht="18" customHeight="1">
      <c r="B30" s="184"/>
      <c r="C30" s="184"/>
      <c r="D30" s="184"/>
      <c r="E30" s="184"/>
      <c r="F30" s="103"/>
      <c r="G30" s="103"/>
      <c r="H30" s="103"/>
      <c r="I30" s="106"/>
      <c r="J30" s="103"/>
      <c r="K30" s="103"/>
      <c r="L30" s="103"/>
      <c r="M30" s="105"/>
      <c r="N30" s="105"/>
      <c r="O30" s="105"/>
      <c r="P30" s="104"/>
      <c r="Q30" s="103"/>
      <c r="R30" s="103"/>
      <c r="S30" s="103"/>
      <c r="T30" s="103"/>
    </row>
    <row r="31" spans="2:23" ht="15" customHeight="1">
      <c r="B31" s="36"/>
      <c r="C31" s="36"/>
      <c r="D31" s="36"/>
      <c r="E31" s="192"/>
      <c r="F31" s="36"/>
      <c r="G31" s="36"/>
      <c r="H31" s="36"/>
      <c r="I31" s="193"/>
      <c r="J31" s="36"/>
      <c r="K31" s="36"/>
      <c r="L31" s="36"/>
      <c r="M31" s="150"/>
      <c r="N31" s="150"/>
      <c r="O31" s="150"/>
      <c r="P31" s="194"/>
      <c r="Q31" s="36"/>
      <c r="R31" s="36"/>
      <c r="S31" s="36"/>
      <c r="T31" s="36"/>
      <c r="U31" s="36"/>
      <c r="V31" s="36"/>
      <c r="W31" s="36"/>
    </row>
    <row r="32" spans="2:20" s="101" customFormat="1" ht="15" customHeight="1">
      <c r="B32" s="50"/>
      <c r="C32" s="50"/>
      <c r="D32" s="50"/>
      <c r="E32" s="50"/>
      <c r="F32" s="50"/>
      <c r="G32" s="50"/>
      <c r="H32" s="50"/>
      <c r="I32" s="137"/>
      <c r="J32" s="50"/>
      <c r="K32" s="50"/>
      <c r="L32" s="50"/>
      <c r="M32" s="195"/>
      <c r="N32" s="195"/>
      <c r="O32" s="195"/>
      <c r="P32" s="196"/>
      <c r="Q32" s="50"/>
      <c r="R32" s="50"/>
      <c r="S32" s="50"/>
      <c r="T32" s="50"/>
    </row>
    <row r="33" spans="2:20" s="101" customFormat="1" ht="15" customHeight="1">
      <c r="B33" s="50"/>
      <c r="C33" s="50"/>
      <c r="D33" s="50"/>
      <c r="E33" s="50"/>
      <c r="F33" s="50"/>
      <c r="G33" s="3"/>
      <c r="H33" s="50"/>
      <c r="I33" s="137"/>
      <c r="J33" s="50"/>
      <c r="K33" s="50"/>
      <c r="L33" s="197"/>
      <c r="M33" s="50"/>
      <c r="N33" s="50"/>
      <c r="O33" s="50"/>
      <c r="P33" s="50"/>
      <c r="Q33" s="197"/>
      <c r="R33" s="196"/>
      <c r="S33" s="50"/>
      <c r="T33" s="50"/>
    </row>
    <row r="34" spans="2:20" s="101" customFormat="1" ht="15" customHeight="1">
      <c r="B34" s="50"/>
      <c r="C34" s="50"/>
      <c r="D34" s="50"/>
      <c r="E34" s="50"/>
      <c r="F34" s="50"/>
      <c r="G34" s="3"/>
      <c r="H34" s="50"/>
      <c r="I34" s="137"/>
      <c r="J34" s="50"/>
      <c r="K34" s="50"/>
      <c r="L34" s="195"/>
      <c r="M34" s="50"/>
      <c r="N34" s="50"/>
      <c r="O34" s="50"/>
      <c r="P34" s="195"/>
      <c r="Q34" s="137"/>
      <c r="R34" s="196"/>
      <c r="S34" s="50"/>
      <c r="T34" s="50"/>
    </row>
    <row r="35" spans="2:20" s="101" customFormat="1" ht="15" customHeight="1">
      <c r="B35" s="198"/>
      <c r="C35" s="198"/>
      <c r="D35" s="198"/>
      <c r="E35" s="198"/>
      <c r="F35" s="198"/>
      <c r="G35" s="199"/>
      <c r="H35" s="198"/>
      <c r="I35" s="200"/>
      <c r="J35" s="50"/>
      <c r="K35" s="50"/>
      <c r="L35" s="201"/>
      <c r="M35" s="50"/>
      <c r="N35" s="50"/>
      <c r="O35" s="50"/>
      <c r="P35" s="195"/>
      <c r="Q35" s="137"/>
      <c r="R35" s="196"/>
      <c r="S35" s="50"/>
      <c r="T35" s="50"/>
    </row>
    <row r="36" spans="2:20" s="101" customFormat="1" ht="15" customHeight="1">
      <c r="B36" s="50"/>
      <c r="C36" s="50"/>
      <c r="D36" s="50"/>
      <c r="E36" s="50"/>
      <c r="F36" s="50"/>
      <c r="G36" s="3"/>
      <c r="H36" s="50"/>
      <c r="I36" s="137"/>
      <c r="J36" s="50"/>
      <c r="K36" s="50"/>
      <c r="L36" s="195"/>
      <c r="M36" s="50"/>
      <c r="N36" s="50"/>
      <c r="O36" s="50"/>
      <c r="P36" s="195"/>
      <c r="Q36" s="137"/>
      <c r="R36" s="196"/>
      <c r="S36" s="50"/>
      <c r="T36" s="50"/>
    </row>
    <row r="37" spans="2:20" s="101" customFormat="1" ht="15" customHeight="1">
      <c r="B37" s="50"/>
      <c r="C37" s="50"/>
      <c r="D37" s="50"/>
      <c r="E37" s="50"/>
      <c r="F37" s="50"/>
      <c r="G37" s="3"/>
      <c r="H37" s="50"/>
      <c r="I37" s="137"/>
      <c r="J37" s="50"/>
      <c r="K37" s="50"/>
      <c r="L37" s="50"/>
      <c r="M37" s="50"/>
      <c r="N37" s="50"/>
      <c r="O37" s="50"/>
      <c r="P37" s="50"/>
      <c r="Q37" s="50"/>
      <c r="R37" s="196"/>
      <c r="S37" s="50"/>
      <c r="T37" s="50"/>
    </row>
    <row r="38" spans="2:20" s="101" customFormat="1" ht="15" customHeight="1">
      <c r="B38" s="50"/>
      <c r="C38" s="50"/>
      <c r="D38" s="50"/>
      <c r="E38" s="50"/>
      <c r="F38" s="50"/>
      <c r="G38" s="50"/>
      <c r="H38" s="3"/>
      <c r="I38" s="202"/>
      <c r="J38" s="50"/>
      <c r="K38" s="195"/>
      <c r="L38" s="50"/>
      <c r="M38" s="50"/>
      <c r="N38" s="50"/>
      <c r="O38" s="3"/>
      <c r="P38" s="195"/>
      <c r="Q38" s="137"/>
      <c r="R38" s="196"/>
      <c r="S38" s="50"/>
      <c r="T38" s="50"/>
    </row>
    <row r="39" spans="2:20" ht="15" customHeight="1">
      <c r="B39" s="184"/>
      <c r="C39" s="184"/>
      <c r="D39" s="36"/>
      <c r="E39" s="36"/>
      <c r="F39" s="36"/>
      <c r="G39" s="36"/>
      <c r="H39" s="3"/>
      <c r="I39" s="202"/>
      <c r="J39" s="184"/>
      <c r="K39" s="150"/>
      <c r="L39" s="36"/>
      <c r="M39" s="36"/>
      <c r="N39" s="36"/>
      <c r="O39" s="3"/>
      <c r="P39" s="150"/>
      <c r="Q39" s="193"/>
      <c r="R39" s="194"/>
      <c r="S39" s="36"/>
      <c r="T39" s="36"/>
    </row>
    <row r="40" spans="2:20" ht="15" customHeight="1">
      <c r="B40" s="36"/>
      <c r="C40" s="36"/>
      <c r="D40" s="36"/>
      <c r="E40" s="36"/>
      <c r="F40" s="36"/>
      <c r="G40" s="36"/>
      <c r="H40" s="36"/>
      <c r="I40" s="193"/>
      <c r="J40" s="36"/>
      <c r="K40" s="36"/>
      <c r="L40" s="36"/>
      <c r="M40" s="150"/>
      <c r="N40" s="150"/>
      <c r="O40" s="150"/>
      <c r="P40" s="194"/>
      <c r="Q40" s="36"/>
      <c r="R40" s="36"/>
      <c r="S40" s="36"/>
      <c r="T40" s="36"/>
    </row>
  </sheetData>
  <hyperlinks>
    <hyperlink ref="J6" r:id="rId1" display="E-Mail: kansli@styrkelyft.se"/>
  </hyperlinks>
  <printOptions/>
  <pageMargins left="0.39375" right="0.39375" top="0.7875" bottom="0.39375" header="0.5118055555555556" footer="0.5118055555555556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J14" sqref="J14"/>
    </sheetView>
  </sheetViews>
  <sheetFormatPr defaultColWidth="9.140625" defaultRowHeight="15" customHeight="1"/>
  <cols>
    <col min="1" max="1" width="4.421875" style="9" customWidth="1"/>
    <col min="2" max="2" width="10.57421875" style="9" customWidth="1"/>
    <col min="3" max="3" width="7.00390625" style="9" customWidth="1"/>
    <col min="4" max="4" width="3.28125" style="9" customWidth="1"/>
    <col min="5" max="5" width="40.57421875" style="9" customWidth="1"/>
    <col min="6" max="6" width="6.140625" style="9" customWidth="1"/>
    <col min="7" max="7" width="5.421875" style="9" customWidth="1"/>
    <col min="8" max="8" width="10.140625" style="9" customWidth="1"/>
    <col min="9" max="9" width="9.57421875" style="42" customWidth="1"/>
    <col min="10" max="10" width="9.421875" style="9" customWidth="1"/>
    <col min="11" max="11" width="8.8515625" style="9" customWidth="1"/>
    <col min="12" max="12" width="9.140625" style="9" customWidth="1"/>
    <col min="13" max="14" width="0.85546875" style="10" customWidth="1"/>
    <col min="15" max="15" width="13.57421875" style="10" customWidth="1"/>
    <col min="16" max="16" width="15.8515625" style="43" customWidth="1"/>
    <col min="17" max="17" width="7.421875" style="9" customWidth="1"/>
    <col min="18" max="18" width="6.7109375" style="9" customWidth="1"/>
    <col min="19" max="19" width="5.00390625" style="9" customWidth="1"/>
    <col min="20" max="20" width="5.57421875" style="9" customWidth="1"/>
    <col min="21" max="16384" width="9.140625" style="9" customWidth="1"/>
  </cols>
  <sheetData>
    <row r="1" spans="2:20" s="56" customFormat="1" ht="18.75" customHeight="1">
      <c r="B1" s="50"/>
      <c r="C1" s="50"/>
      <c r="D1" s="132"/>
      <c r="E1" s="133" t="s">
        <v>206</v>
      </c>
      <c r="F1" s="51"/>
      <c r="G1" s="51"/>
      <c r="H1" s="255" t="s">
        <v>207</v>
      </c>
      <c r="I1" s="135"/>
      <c r="J1" s="51"/>
      <c r="K1" s="51"/>
      <c r="L1" s="51"/>
      <c r="M1" s="3"/>
      <c r="O1" s="136"/>
      <c r="P1" s="51"/>
      <c r="Q1" s="51"/>
      <c r="R1" s="51"/>
      <c r="S1" s="51"/>
      <c r="T1" s="51"/>
    </row>
    <row r="2" spans="2:20" s="56" customFormat="1" ht="18.75" customHeight="1">
      <c r="B2" s="51"/>
      <c r="C2" s="51"/>
      <c r="D2" s="132"/>
      <c r="E2" s="133" t="s">
        <v>208</v>
      </c>
      <c r="F2" s="51"/>
      <c r="G2" s="51"/>
      <c r="I2" s="135"/>
      <c r="J2" s="51"/>
      <c r="K2" s="51"/>
      <c r="L2" s="51"/>
      <c r="M2" s="3"/>
      <c r="O2" s="3"/>
      <c r="P2" s="51"/>
      <c r="Q2" s="51"/>
      <c r="R2" s="51"/>
      <c r="S2" s="51"/>
      <c r="T2" s="51"/>
    </row>
    <row r="3" spans="2:20" s="56" customFormat="1" ht="18.75" customHeight="1">
      <c r="B3" s="51"/>
      <c r="C3" s="51"/>
      <c r="D3" s="132"/>
      <c r="E3" s="133" t="s">
        <v>209</v>
      </c>
      <c r="F3" s="51"/>
      <c r="G3" s="51"/>
      <c r="H3" s="255" t="s">
        <v>16</v>
      </c>
      <c r="I3" s="135"/>
      <c r="J3" s="51"/>
      <c r="K3" s="51"/>
      <c r="L3" s="51"/>
      <c r="M3" s="3"/>
      <c r="O3" s="3"/>
      <c r="P3" s="51"/>
      <c r="Q3" s="51"/>
      <c r="R3" s="51"/>
      <c r="S3" s="51"/>
      <c r="T3" s="51"/>
    </row>
    <row r="4" spans="2:20" s="56" customFormat="1" ht="18.75" customHeight="1">
      <c r="B4" s="51"/>
      <c r="C4" s="51"/>
      <c r="D4" s="132" t="s">
        <v>205</v>
      </c>
      <c r="E4" s="133" t="s">
        <v>210</v>
      </c>
      <c r="F4" s="51"/>
      <c r="G4" s="51"/>
      <c r="H4" s="52"/>
      <c r="I4" s="135"/>
      <c r="J4" s="53" t="s">
        <v>211</v>
      </c>
      <c r="K4" s="51"/>
      <c r="L4" s="51"/>
      <c r="M4" s="3"/>
      <c r="O4" s="3"/>
      <c r="P4" s="51"/>
      <c r="Q4" s="51"/>
      <c r="R4" s="51"/>
      <c r="S4" s="51"/>
      <c r="T4" s="51"/>
    </row>
    <row r="5" spans="2:20" s="56" customFormat="1" ht="18.75" customHeight="1">
      <c r="B5" s="51"/>
      <c r="C5" s="51"/>
      <c r="D5" s="132"/>
      <c r="E5" s="133" t="s">
        <v>212</v>
      </c>
      <c r="F5" s="51"/>
      <c r="G5" s="51"/>
      <c r="H5" s="51"/>
      <c r="I5" s="137"/>
      <c r="J5" s="53" t="s">
        <v>213</v>
      </c>
      <c r="K5" s="51"/>
      <c r="L5" s="51"/>
      <c r="M5" s="3"/>
      <c r="N5" s="3"/>
      <c r="O5" s="53"/>
      <c r="P5" s="51"/>
      <c r="Q5" s="51"/>
      <c r="R5" s="51"/>
      <c r="S5" s="51"/>
      <c r="T5" s="51"/>
    </row>
    <row r="6" spans="2:20" s="56" customFormat="1" ht="18.75" customHeight="1">
      <c r="B6" s="51"/>
      <c r="C6" s="51"/>
      <c r="D6" s="51"/>
      <c r="E6" s="51"/>
      <c r="F6" s="51"/>
      <c r="G6" s="51"/>
      <c r="H6" s="51"/>
      <c r="I6" s="137"/>
      <c r="J6" s="109" t="s">
        <v>181</v>
      </c>
      <c r="K6" s="51"/>
      <c r="L6" s="51"/>
      <c r="M6" s="3"/>
      <c r="N6" s="3"/>
      <c r="O6" s="53"/>
      <c r="P6" s="51"/>
      <c r="Q6" s="51"/>
      <c r="R6" s="51"/>
      <c r="S6" s="51"/>
      <c r="T6" s="51"/>
    </row>
    <row r="7" spans="2:20" s="56" customFormat="1" ht="16.5" customHeight="1">
      <c r="B7" s="51"/>
      <c r="C7" s="51"/>
      <c r="D7" s="51"/>
      <c r="E7" s="51"/>
      <c r="F7" s="51"/>
      <c r="G7" s="51"/>
      <c r="H7" s="51"/>
      <c r="I7" s="137"/>
      <c r="J7" s="51"/>
      <c r="K7" s="51"/>
      <c r="L7" s="51"/>
      <c r="M7" s="53"/>
      <c r="N7" s="53"/>
      <c r="O7" s="53"/>
      <c r="P7" s="51"/>
      <c r="Q7" s="51"/>
      <c r="R7" s="51"/>
      <c r="S7" s="51"/>
      <c r="T7" s="51"/>
    </row>
    <row r="8" spans="3:16" s="56" customFormat="1" ht="16.5" customHeight="1">
      <c r="C8" s="59" t="s">
        <v>163</v>
      </c>
      <c r="D8" s="61"/>
      <c r="E8" s="61" t="s">
        <v>235</v>
      </c>
      <c r="F8" s="59" t="s">
        <v>214</v>
      </c>
      <c r="G8" s="61"/>
      <c r="H8" s="139">
        <v>1</v>
      </c>
      <c r="J8" s="59" t="s">
        <v>215</v>
      </c>
      <c r="K8" s="61" t="s">
        <v>216</v>
      </c>
      <c r="L8" s="61"/>
      <c r="M8" s="68"/>
      <c r="O8" s="59" t="s">
        <v>217</v>
      </c>
      <c r="P8" s="59"/>
    </row>
    <row r="9" spans="2:20" s="56" customFormat="1" ht="16.5" customHeight="1">
      <c r="B9" s="51"/>
      <c r="C9" s="51"/>
      <c r="D9" s="51"/>
      <c r="F9" s="51"/>
      <c r="G9" s="127"/>
      <c r="H9" s="51"/>
      <c r="I9" s="137"/>
      <c r="J9" s="53"/>
      <c r="K9" s="51"/>
      <c r="L9" s="127"/>
      <c r="M9" s="51"/>
      <c r="N9" s="51"/>
      <c r="O9" s="53"/>
      <c r="P9" s="51"/>
      <c r="Q9" s="51"/>
      <c r="R9" s="51"/>
      <c r="S9" s="51"/>
      <c r="T9" s="51"/>
    </row>
    <row r="10" spans="2:19" s="56" customFormat="1" ht="16.5" customHeight="1">
      <c r="B10" s="107" t="s">
        <v>180</v>
      </c>
      <c r="C10" s="108"/>
      <c r="D10" s="50"/>
      <c r="E10" s="103"/>
      <c r="F10" s="50"/>
      <c r="G10" s="104"/>
      <c r="H10" s="105"/>
      <c r="I10" s="103"/>
      <c r="J10" s="50"/>
      <c r="K10" s="50"/>
      <c r="L10" s="109"/>
      <c r="M10" s="53"/>
      <c r="N10" s="53"/>
      <c r="O10" s="68"/>
      <c r="S10" s="51"/>
    </row>
    <row r="11" spans="2:19" s="56" customFormat="1" ht="16.5" customHeight="1">
      <c r="B11" s="107"/>
      <c r="C11" s="108"/>
      <c r="D11" s="50"/>
      <c r="E11" s="103"/>
      <c r="F11" s="50"/>
      <c r="G11" s="104"/>
      <c r="H11" s="105"/>
      <c r="I11" s="103"/>
      <c r="J11" s="50"/>
      <c r="K11" s="50"/>
      <c r="L11" s="109"/>
      <c r="M11" s="53"/>
      <c r="N11" s="53"/>
      <c r="O11" s="68"/>
      <c r="S11" s="51"/>
    </row>
    <row r="12" spans="2:20" ht="19.5" customHeight="1">
      <c r="B12" s="140" t="s">
        <v>218</v>
      </c>
      <c r="C12" s="141"/>
      <c r="D12" s="142"/>
      <c r="E12" s="143" t="s">
        <v>162</v>
      </c>
      <c r="F12" s="141"/>
      <c r="G12" s="145"/>
      <c r="H12" s="146" t="s">
        <v>219</v>
      </c>
      <c r="I12" s="147" t="s">
        <v>220</v>
      </c>
      <c r="J12" s="146" t="s">
        <v>244</v>
      </c>
      <c r="K12" s="146" t="s">
        <v>245</v>
      </c>
      <c r="L12" s="148" t="s">
        <v>246</v>
      </c>
      <c r="M12" s="256"/>
      <c r="N12" s="146" t="s">
        <v>175</v>
      </c>
      <c r="O12" s="146" t="s">
        <v>247</v>
      </c>
      <c r="P12" s="149" t="s">
        <v>225</v>
      </c>
      <c r="Q12" s="150"/>
      <c r="R12" s="150"/>
      <c r="S12" s="36"/>
      <c r="T12" s="36"/>
    </row>
    <row r="13" spans="2:16" s="36" customFormat="1" ht="19.5" customHeight="1">
      <c r="B13" s="151"/>
      <c r="C13" s="152"/>
      <c r="D13" s="153"/>
      <c r="E13" s="154"/>
      <c r="F13" s="152"/>
      <c r="G13" s="153"/>
      <c r="H13" s="155" t="s">
        <v>226</v>
      </c>
      <c r="I13" s="156"/>
      <c r="J13" s="155"/>
      <c r="K13" s="155"/>
      <c r="L13" s="153"/>
      <c r="M13" s="229"/>
      <c r="N13" s="155"/>
      <c r="O13" s="157"/>
      <c r="P13" s="158"/>
    </row>
    <row r="14" spans="2:20" s="159" customFormat="1" ht="39.75" customHeight="1">
      <c r="B14" s="174"/>
      <c r="C14" s="180"/>
      <c r="D14" s="181"/>
      <c r="E14" s="174"/>
      <c r="F14" s="182"/>
      <c r="G14" s="183"/>
      <c r="H14" s="178"/>
      <c r="I14" s="168">
        <f>IF(H14&lt;&gt;0,VLOOKUP(INT(H14),Wilksmen,(H14-INT(H14))*10+2),0)</f>
        <v>0</v>
      </c>
      <c r="J14" s="167"/>
      <c r="K14" s="167"/>
      <c r="L14" s="167"/>
      <c r="M14" s="257">
        <f>MAX(J14,K14,L14)</f>
        <v>0</v>
      </c>
      <c r="N14" s="258">
        <f>IF(M14&lt;0,0,M14)</f>
        <v>0</v>
      </c>
      <c r="O14" s="259">
        <f>SUM(N14)</f>
        <v>0</v>
      </c>
      <c r="P14" s="170">
        <f>SUM(O14*I14)</f>
        <v>0</v>
      </c>
      <c r="Q14" s="171"/>
      <c r="R14" s="171"/>
      <c r="S14" s="171"/>
      <c r="T14" s="171"/>
    </row>
    <row r="15" spans="2:20" s="159" customFormat="1" ht="39.75" customHeight="1">
      <c r="B15" s="174"/>
      <c r="C15" s="180"/>
      <c r="D15" s="181"/>
      <c r="E15" s="174"/>
      <c r="F15" s="182"/>
      <c r="G15" s="183"/>
      <c r="H15" s="178"/>
      <c r="I15" s="168">
        <f>IF(H15&lt;&gt;0,VLOOKUP(INT(H15),Wilksmen,(H15-INT(H15))*10+2),0)</f>
        <v>0</v>
      </c>
      <c r="J15" s="178"/>
      <c r="K15" s="178"/>
      <c r="L15" s="178"/>
      <c r="M15" s="179">
        <f>MAX(J15,K15,L15)</f>
        <v>0</v>
      </c>
      <c r="N15" s="260">
        <f>IF(M15&lt;0,0,M15)</f>
        <v>0</v>
      </c>
      <c r="O15" s="261">
        <f>SUM(N15)</f>
        <v>0</v>
      </c>
      <c r="P15" s="170">
        <f>SUM(O15*I15)</f>
        <v>0</v>
      </c>
      <c r="Q15" s="176"/>
      <c r="R15" s="176"/>
      <c r="S15" s="176"/>
      <c r="T15" s="176"/>
    </row>
    <row r="16" spans="2:20" s="159" customFormat="1" ht="39.75" customHeight="1">
      <c r="B16" s="174"/>
      <c r="C16" s="180"/>
      <c r="D16" s="181"/>
      <c r="E16" s="174"/>
      <c r="F16" s="182"/>
      <c r="G16" s="183"/>
      <c r="H16" s="178"/>
      <c r="I16" s="168">
        <f>IF(H16&lt;&gt;0,VLOOKUP(INT(H16),Wilksmen,(H16-INT(H16))*10+2),0)</f>
        <v>0</v>
      </c>
      <c r="J16" s="178"/>
      <c r="K16" s="178"/>
      <c r="L16" s="178"/>
      <c r="M16" s="179">
        <f>MAX(J16,K16,L16)</f>
        <v>0</v>
      </c>
      <c r="N16" s="260">
        <f>IF(M16&lt;0,0,M16)</f>
        <v>0</v>
      </c>
      <c r="O16" s="261">
        <f>SUM(N16)</f>
        <v>0</v>
      </c>
      <c r="P16" s="170">
        <f>SUM(O16*I16)</f>
        <v>0</v>
      </c>
      <c r="Q16" s="176"/>
      <c r="R16" s="176"/>
      <c r="S16" s="176"/>
      <c r="T16" s="176"/>
    </row>
    <row r="17" spans="2:20" s="159" customFormat="1" ht="39.75" customHeight="1">
      <c r="B17" s="174"/>
      <c r="C17" s="180"/>
      <c r="D17" s="181"/>
      <c r="E17" s="174"/>
      <c r="F17" s="182"/>
      <c r="G17" s="183"/>
      <c r="H17" s="178"/>
      <c r="I17" s="168">
        <f>IF(H17&lt;&gt;0,VLOOKUP(INT(H17),Wilksmen,(H17-INT(H17))*10+2),0)</f>
        <v>0</v>
      </c>
      <c r="J17" s="178"/>
      <c r="K17" s="178"/>
      <c r="L17" s="178"/>
      <c r="M17" s="179">
        <f>MAX(J17,K17,L17)</f>
        <v>0</v>
      </c>
      <c r="N17" s="260">
        <f>IF(M17&lt;0,0,M17)</f>
        <v>0</v>
      </c>
      <c r="O17" s="261">
        <f>SUM(N17)</f>
        <v>0</v>
      </c>
      <c r="P17" s="170">
        <f>SUM(O17*I17)</f>
        <v>0</v>
      </c>
      <c r="Q17" s="176"/>
      <c r="R17" s="176"/>
      <c r="S17" s="176"/>
      <c r="T17" s="176"/>
    </row>
    <row r="18" spans="2:20" s="159" customFormat="1" ht="39.75" customHeight="1">
      <c r="B18" s="160"/>
      <c r="C18" s="161"/>
      <c r="D18" s="162"/>
      <c r="E18" s="160"/>
      <c r="F18" s="165"/>
      <c r="G18" s="166"/>
      <c r="H18" s="167"/>
      <c r="I18" s="168">
        <f>IF(H18&lt;&gt;0,VLOOKUP(INT(H18),Wilksmen,(H18-INT(H18))*10+2),0)</f>
        <v>0</v>
      </c>
      <c r="J18" s="178"/>
      <c r="K18" s="178"/>
      <c r="L18" s="178"/>
      <c r="M18" s="179">
        <f>MAX(J18,K18,L18)</f>
        <v>0</v>
      </c>
      <c r="N18" s="260">
        <f>IF(M18&lt;0,0,M18)</f>
        <v>0</v>
      </c>
      <c r="O18" s="179">
        <f>SUM(N18)</f>
        <v>0</v>
      </c>
      <c r="P18" s="262">
        <f>SUM(O18*I18)</f>
        <v>0</v>
      </c>
      <c r="Q18" s="176"/>
      <c r="R18" s="176"/>
      <c r="S18" s="176"/>
      <c r="T18" s="176"/>
    </row>
    <row r="19" spans="2:20" s="36" customFormat="1" ht="18" customHeight="1">
      <c r="B19" s="184"/>
      <c r="C19" s="184"/>
      <c r="D19" s="184"/>
      <c r="E19" s="184"/>
      <c r="F19" s="103"/>
      <c r="G19" s="103"/>
      <c r="H19" s="103"/>
      <c r="I19" s="106"/>
      <c r="J19" s="103"/>
      <c r="K19" s="103"/>
      <c r="L19" s="103"/>
      <c r="M19" s="105"/>
      <c r="N19" s="105"/>
      <c r="O19" s="105"/>
      <c r="P19" s="185"/>
      <c r="Q19" s="103"/>
      <c r="R19" s="103"/>
      <c r="S19" s="103"/>
      <c r="T19" s="103"/>
    </row>
    <row r="20" spans="2:20" s="36" customFormat="1" ht="18" customHeight="1">
      <c r="B20" s="263" t="s">
        <v>249</v>
      </c>
      <c r="C20" s="184"/>
      <c r="D20" s="184"/>
      <c r="E20" s="184"/>
      <c r="F20" s="103"/>
      <c r="G20" s="103"/>
      <c r="H20" s="103"/>
      <c r="I20" s="106"/>
      <c r="J20" s="103"/>
      <c r="K20" s="103"/>
      <c r="L20" s="186" t="s">
        <v>230</v>
      </c>
      <c r="M20" s="264"/>
      <c r="N20" s="25"/>
      <c r="O20" s="130"/>
      <c r="P20" s="187">
        <f>SUM(P14:P18)</f>
        <v>0</v>
      </c>
      <c r="Q20" s="103"/>
      <c r="R20" s="103"/>
      <c r="S20" s="103"/>
      <c r="T20" s="103"/>
    </row>
    <row r="21" spans="2:20" s="36" customFormat="1" ht="18" customHeight="1">
      <c r="B21" s="201"/>
      <c r="C21" s="184"/>
      <c r="D21" s="184"/>
      <c r="E21" s="203" t="s">
        <v>234</v>
      </c>
      <c r="F21" s="103"/>
      <c r="G21" s="103"/>
      <c r="H21" s="103"/>
      <c r="I21" s="106"/>
      <c r="J21" s="103"/>
      <c r="K21" s="103"/>
      <c r="L21" s="265"/>
      <c r="M21" s="105"/>
      <c r="P21" s="266"/>
      <c r="Q21" s="103"/>
      <c r="R21" s="103"/>
      <c r="S21" s="103"/>
      <c r="T21" s="103"/>
    </row>
    <row r="22" spans="2:20" s="36" customFormat="1" ht="18" customHeight="1">
      <c r="B22" s="184"/>
      <c r="C22" s="184"/>
      <c r="D22" s="184"/>
      <c r="E22" s="184"/>
      <c r="F22" s="103"/>
      <c r="G22" s="103"/>
      <c r="H22" s="103"/>
      <c r="I22" s="106"/>
      <c r="J22" s="103"/>
      <c r="K22" s="103"/>
      <c r="L22" s="103"/>
      <c r="M22" s="105"/>
      <c r="N22" s="267"/>
      <c r="O22" s="105"/>
      <c r="P22" s="104"/>
      <c r="Q22" s="103"/>
      <c r="R22" s="103"/>
      <c r="S22" s="103"/>
      <c r="T22" s="103"/>
    </row>
    <row r="23" spans="2:20" s="36" customFormat="1" ht="18" customHeight="1">
      <c r="B23" s="184"/>
      <c r="C23" s="114" t="s">
        <v>231</v>
      </c>
      <c r="D23" s="121"/>
      <c r="E23" s="32"/>
      <c r="F23" s="188"/>
      <c r="G23" s="103"/>
      <c r="H23" s="188" t="s">
        <v>163</v>
      </c>
      <c r="I23" s="189"/>
      <c r="J23" s="188"/>
      <c r="K23" s="188"/>
      <c r="L23" s="103"/>
      <c r="M23" s="105"/>
      <c r="O23" s="190" t="s">
        <v>250</v>
      </c>
      <c r="P23" s="191"/>
      <c r="Q23" s="103"/>
      <c r="R23" s="103"/>
      <c r="S23" s="103"/>
      <c r="T23" s="103"/>
    </row>
    <row r="24" spans="2:20" s="36" customFormat="1" ht="18" customHeight="1">
      <c r="B24" s="184"/>
      <c r="C24" s="184"/>
      <c r="D24" s="184"/>
      <c r="E24" s="184"/>
      <c r="F24" s="103"/>
      <c r="G24" s="103"/>
      <c r="H24" s="103"/>
      <c r="I24" s="106"/>
      <c r="J24" s="103"/>
      <c r="K24" s="103"/>
      <c r="L24" s="103"/>
      <c r="M24" s="105"/>
      <c r="N24" s="105"/>
      <c r="O24" s="105"/>
      <c r="P24" s="104"/>
      <c r="Q24" s="103"/>
      <c r="R24" s="103"/>
      <c r="S24" s="103"/>
      <c r="T24" s="103"/>
    </row>
    <row r="25" spans="2:20" s="36" customFormat="1" ht="18" customHeight="1">
      <c r="B25" s="184"/>
      <c r="C25" s="184"/>
      <c r="D25" s="184"/>
      <c r="E25" s="184"/>
      <c r="F25" s="103"/>
      <c r="G25" s="103"/>
      <c r="H25" s="103"/>
      <c r="I25" s="106"/>
      <c r="J25" s="103"/>
      <c r="K25" s="103"/>
      <c r="L25" s="103"/>
      <c r="M25" s="105"/>
      <c r="N25" s="105"/>
      <c r="O25" s="105"/>
      <c r="P25" s="104"/>
      <c r="Q25" s="103"/>
      <c r="R25" s="103"/>
      <c r="S25" s="103"/>
      <c r="T25" s="103"/>
    </row>
    <row r="26" spans="2:20" s="36" customFormat="1" ht="18" customHeight="1">
      <c r="B26" s="184"/>
      <c r="C26" s="184"/>
      <c r="D26" s="184"/>
      <c r="E26" s="184"/>
      <c r="F26" s="103"/>
      <c r="G26" s="103"/>
      <c r="H26" s="103"/>
      <c r="I26" s="106"/>
      <c r="J26" s="103"/>
      <c r="K26" s="103"/>
      <c r="L26" s="103"/>
      <c r="M26" s="105"/>
      <c r="N26" s="105"/>
      <c r="O26" s="105"/>
      <c r="P26" s="104"/>
      <c r="Q26" s="103"/>
      <c r="R26" s="103"/>
      <c r="S26" s="103"/>
      <c r="T26" s="103"/>
    </row>
    <row r="27" spans="2:20" s="36" customFormat="1" ht="18" customHeight="1">
      <c r="B27" s="184"/>
      <c r="C27" s="184"/>
      <c r="D27" s="184"/>
      <c r="E27" s="184"/>
      <c r="F27" s="103"/>
      <c r="G27" s="103"/>
      <c r="H27" s="103"/>
      <c r="I27" s="106"/>
      <c r="J27" s="103"/>
      <c r="K27" s="103"/>
      <c r="L27" s="103"/>
      <c r="M27" s="105"/>
      <c r="N27" s="105"/>
      <c r="O27" s="105"/>
      <c r="P27" s="104"/>
      <c r="Q27" s="103"/>
      <c r="R27" s="103"/>
      <c r="S27" s="103"/>
      <c r="T27" s="103"/>
    </row>
    <row r="28" spans="2:20" s="36" customFormat="1" ht="18" customHeight="1">
      <c r="B28" s="184"/>
      <c r="C28" s="184"/>
      <c r="D28" s="184"/>
      <c r="E28" s="184"/>
      <c r="F28" s="103"/>
      <c r="G28" s="103"/>
      <c r="H28" s="103"/>
      <c r="I28" s="106"/>
      <c r="J28" s="103"/>
      <c r="K28" s="103"/>
      <c r="L28" s="103"/>
      <c r="M28" s="105"/>
      <c r="N28" s="105"/>
      <c r="O28" s="105"/>
      <c r="P28" s="104"/>
      <c r="Q28" s="103"/>
      <c r="R28" s="103"/>
      <c r="S28" s="103"/>
      <c r="T28" s="103"/>
    </row>
    <row r="29" spans="2:20" s="36" customFormat="1" ht="18" customHeight="1">
      <c r="B29" s="184"/>
      <c r="C29" s="184"/>
      <c r="D29" s="184"/>
      <c r="E29" s="184"/>
      <c r="F29" s="103"/>
      <c r="G29" s="103"/>
      <c r="H29" s="103"/>
      <c r="I29" s="106"/>
      <c r="J29" s="103"/>
      <c r="K29" s="103"/>
      <c r="L29" s="103"/>
      <c r="M29" s="105"/>
      <c r="N29" s="105"/>
      <c r="O29" s="105"/>
      <c r="P29" s="104"/>
      <c r="Q29" s="103"/>
      <c r="R29" s="103"/>
      <c r="S29" s="103"/>
      <c r="T29" s="103"/>
    </row>
    <row r="30" spans="2:20" s="36" customFormat="1" ht="18" customHeight="1">
      <c r="B30" s="184"/>
      <c r="C30" s="184"/>
      <c r="D30" s="184"/>
      <c r="E30" s="184"/>
      <c r="F30" s="103"/>
      <c r="G30" s="103"/>
      <c r="H30" s="103"/>
      <c r="I30" s="106"/>
      <c r="J30" s="103"/>
      <c r="K30" s="103"/>
      <c r="L30" s="103"/>
      <c r="M30" s="105"/>
      <c r="N30" s="105"/>
      <c r="O30" s="105"/>
      <c r="P30" s="104"/>
      <c r="Q30" s="103"/>
      <c r="R30" s="103"/>
      <c r="S30" s="103"/>
      <c r="T30" s="103"/>
    </row>
    <row r="31" spans="2:23" ht="15" customHeight="1">
      <c r="B31" s="36"/>
      <c r="C31" s="36"/>
      <c r="D31" s="36"/>
      <c r="E31" s="192"/>
      <c r="F31" s="36"/>
      <c r="G31" s="36"/>
      <c r="H31" s="36"/>
      <c r="I31" s="193"/>
      <c r="J31" s="36"/>
      <c r="K31" s="36"/>
      <c r="L31" s="36"/>
      <c r="M31" s="150"/>
      <c r="N31" s="150"/>
      <c r="O31" s="150"/>
      <c r="P31" s="194"/>
      <c r="Q31" s="36"/>
      <c r="R31" s="36"/>
      <c r="S31" s="36"/>
      <c r="T31" s="36"/>
      <c r="U31" s="36"/>
      <c r="V31" s="36"/>
      <c r="W31" s="36"/>
    </row>
    <row r="32" spans="2:20" s="101" customFormat="1" ht="15" customHeight="1">
      <c r="B32" s="50"/>
      <c r="C32" s="50"/>
      <c r="D32" s="50"/>
      <c r="E32" s="50"/>
      <c r="F32" s="50"/>
      <c r="G32" s="50"/>
      <c r="H32" s="50"/>
      <c r="I32" s="137"/>
      <c r="J32" s="50"/>
      <c r="K32" s="50"/>
      <c r="L32" s="50"/>
      <c r="M32" s="195"/>
      <c r="N32" s="195"/>
      <c r="O32" s="195"/>
      <c r="P32" s="196"/>
      <c r="Q32" s="50"/>
      <c r="R32" s="50"/>
      <c r="S32" s="50"/>
      <c r="T32" s="50"/>
    </row>
    <row r="33" spans="2:20" s="101" customFormat="1" ht="15" customHeight="1">
      <c r="B33" s="50"/>
      <c r="C33" s="50"/>
      <c r="D33" s="50"/>
      <c r="E33" s="50"/>
      <c r="F33" s="50"/>
      <c r="G33" s="3"/>
      <c r="H33" s="50"/>
      <c r="I33" s="137"/>
      <c r="J33" s="50"/>
      <c r="K33" s="50"/>
      <c r="L33" s="197"/>
      <c r="M33" s="50"/>
      <c r="N33" s="50"/>
      <c r="O33" s="50"/>
      <c r="P33" s="50"/>
      <c r="Q33" s="197"/>
      <c r="R33" s="196"/>
      <c r="S33" s="50"/>
      <c r="T33" s="50"/>
    </row>
    <row r="34" spans="2:20" s="101" customFormat="1" ht="15" customHeight="1">
      <c r="B34" s="50"/>
      <c r="C34" s="50"/>
      <c r="D34" s="50"/>
      <c r="E34" s="50"/>
      <c r="F34" s="50"/>
      <c r="G34" s="3"/>
      <c r="H34" s="50"/>
      <c r="I34" s="137"/>
      <c r="J34" s="50"/>
      <c r="K34" s="50"/>
      <c r="L34" s="195"/>
      <c r="M34" s="50"/>
      <c r="N34" s="50"/>
      <c r="O34" s="50"/>
      <c r="P34" s="195"/>
      <c r="Q34" s="137"/>
      <c r="R34" s="196"/>
      <c r="S34" s="50"/>
      <c r="T34" s="50"/>
    </row>
    <row r="35" spans="2:20" s="101" customFormat="1" ht="15" customHeight="1">
      <c r="B35" s="198"/>
      <c r="C35" s="198"/>
      <c r="D35" s="198"/>
      <c r="E35" s="198"/>
      <c r="F35" s="198"/>
      <c r="G35" s="199"/>
      <c r="H35" s="198"/>
      <c r="I35" s="200"/>
      <c r="J35" s="50"/>
      <c r="K35" s="50"/>
      <c r="L35" s="201"/>
      <c r="M35" s="50"/>
      <c r="N35" s="50"/>
      <c r="O35" s="50"/>
      <c r="P35" s="195"/>
      <c r="Q35" s="137"/>
      <c r="R35" s="196"/>
      <c r="S35" s="50"/>
      <c r="T35" s="50"/>
    </row>
    <row r="36" spans="2:20" s="101" customFormat="1" ht="15" customHeight="1">
      <c r="B36" s="50"/>
      <c r="C36" s="50"/>
      <c r="D36" s="50"/>
      <c r="E36" s="50"/>
      <c r="F36" s="50"/>
      <c r="G36" s="3"/>
      <c r="H36" s="50"/>
      <c r="I36" s="137"/>
      <c r="J36" s="50"/>
      <c r="K36" s="50"/>
      <c r="L36" s="195"/>
      <c r="M36" s="50"/>
      <c r="N36" s="50"/>
      <c r="O36" s="50"/>
      <c r="P36" s="195"/>
      <c r="Q36" s="137"/>
      <c r="R36" s="196"/>
      <c r="S36" s="50"/>
      <c r="T36" s="50"/>
    </row>
    <row r="37" spans="2:20" s="101" customFormat="1" ht="15" customHeight="1">
      <c r="B37" s="50"/>
      <c r="C37" s="50"/>
      <c r="D37" s="50"/>
      <c r="E37" s="50"/>
      <c r="F37" s="50"/>
      <c r="G37" s="3"/>
      <c r="H37" s="50"/>
      <c r="I37" s="137"/>
      <c r="J37" s="50"/>
      <c r="K37" s="50"/>
      <c r="L37" s="50"/>
      <c r="M37" s="50"/>
      <c r="N37" s="50"/>
      <c r="O37" s="50"/>
      <c r="P37" s="50"/>
      <c r="Q37" s="50"/>
      <c r="R37" s="196"/>
      <c r="S37" s="50"/>
      <c r="T37" s="50"/>
    </row>
    <row r="38" spans="2:20" s="101" customFormat="1" ht="15" customHeight="1">
      <c r="B38" s="50"/>
      <c r="C38" s="50"/>
      <c r="D38" s="50"/>
      <c r="E38" s="50"/>
      <c r="F38" s="50"/>
      <c r="G38" s="50"/>
      <c r="H38" s="3"/>
      <c r="I38" s="202"/>
      <c r="J38" s="50"/>
      <c r="K38" s="195"/>
      <c r="L38" s="50"/>
      <c r="M38" s="50"/>
      <c r="N38" s="50"/>
      <c r="O38" s="3"/>
      <c r="P38" s="195"/>
      <c r="Q38" s="137"/>
      <c r="R38" s="196"/>
      <c r="S38" s="50"/>
      <c r="T38" s="50"/>
    </row>
    <row r="39" spans="2:20" ht="15" customHeight="1">
      <c r="B39" s="184"/>
      <c r="C39" s="184"/>
      <c r="D39" s="36"/>
      <c r="E39" s="36"/>
      <c r="F39" s="36"/>
      <c r="G39" s="36"/>
      <c r="H39" s="3"/>
      <c r="I39" s="202"/>
      <c r="J39" s="184"/>
      <c r="K39" s="150"/>
      <c r="L39" s="36"/>
      <c r="M39" s="36"/>
      <c r="N39" s="36"/>
      <c r="O39" s="3"/>
      <c r="P39" s="150"/>
      <c r="Q39" s="193"/>
      <c r="R39" s="194"/>
      <c r="S39" s="36"/>
      <c r="T39" s="36"/>
    </row>
    <row r="40" spans="2:20" ht="15" customHeight="1">
      <c r="B40" s="36"/>
      <c r="C40" s="36"/>
      <c r="D40" s="36"/>
      <c r="E40" s="36"/>
      <c r="F40" s="36"/>
      <c r="G40" s="36"/>
      <c r="H40" s="36"/>
      <c r="I40" s="193"/>
      <c r="J40" s="36"/>
      <c r="K40" s="36"/>
      <c r="L40" s="36"/>
      <c r="M40" s="150"/>
      <c r="N40" s="150"/>
      <c r="O40" s="150"/>
      <c r="P40" s="194"/>
      <c r="Q40" s="36"/>
      <c r="R40" s="36"/>
      <c r="S40" s="36"/>
      <c r="T40" s="36"/>
    </row>
  </sheetData>
  <hyperlinks>
    <hyperlink ref="J6" r:id="rId1" display="E-Mail: kansli@styrkelyft.se"/>
  </hyperlinks>
  <printOptions/>
  <pageMargins left="0.39375" right="0.39375" top="0.7875" bottom="0.39375" header="0.5118055555555556" footer="0.5118055555555556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J14" sqref="J14"/>
    </sheetView>
  </sheetViews>
  <sheetFormatPr defaultColWidth="9.140625" defaultRowHeight="15" customHeight="1"/>
  <cols>
    <col min="1" max="1" width="4.421875" style="9" customWidth="1"/>
    <col min="2" max="2" width="10.57421875" style="9" customWidth="1"/>
    <col min="3" max="3" width="7.00390625" style="9" customWidth="1"/>
    <col min="4" max="4" width="3.28125" style="9" customWidth="1"/>
    <col min="5" max="5" width="40.57421875" style="9" customWidth="1"/>
    <col min="6" max="6" width="6.140625" style="9" customWidth="1"/>
    <col min="7" max="7" width="5.421875" style="9" customWidth="1"/>
    <col min="8" max="8" width="10.140625" style="9" customWidth="1"/>
    <col min="9" max="9" width="9.57421875" style="42" customWidth="1"/>
    <col min="10" max="10" width="9.421875" style="9" customWidth="1"/>
    <col min="11" max="11" width="8.8515625" style="9" customWidth="1"/>
    <col min="12" max="12" width="9.140625" style="9" customWidth="1"/>
    <col min="13" max="14" width="0.85546875" style="10" customWidth="1"/>
    <col min="15" max="15" width="13.57421875" style="10" customWidth="1"/>
    <col min="16" max="16" width="15.8515625" style="43" customWidth="1"/>
    <col min="17" max="17" width="7.421875" style="9" customWidth="1"/>
    <col min="18" max="18" width="6.7109375" style="9" customWidth="1"/>
    <col min="19" max="19" width="5.00390625" style="9" customWidth="1"/>
    <col min="20" max="20" width="5.57421875" style="9" customWidth="1"/>
    <col min="21" max="16384" width="9.140625" style="9" customWidth="1"/>
  </cols>
  <sheetData>
    <row r="1" spans="2:20" s="56" customFormat="1" ht="18.75" customHeight="1">
      <c r="B1" s="50"/>
      <c r="C1" s="50"/>
      <c r="D1" s="132"/>
      <c r="E1" s="133" t="s">
        <v>206</v>
      </c>
      <c r="F1" s="51"/>
      <c r="G1" s="51"/>
      <c r="H1" s="255" t="s">
        <v>207</v>
      </c>
      <c r="I1" s="135"/>
      <c r="J1" s="51"/>
      <c r="K1" s="51"/>
      <c r="L1" s="51"/>
      <c r="M1" s="3"/>
      <c r="O1" s="136"/>
      <c r="P1" s="51"/>
      <c r="Q1" s="51"/>
      <c r="R1" s="51"/>
      <c r="S1" s="51"/>
      <c r="T1" s="51"/>
    </row>
    <row r="2" spans="2:20" s="56" customFormat="1" ht="18.75" customHeight="1">
      <c r="B2" s="51"/>
      <c r="C2" s="51"/>
      <c r="D2" s="132"/>
      <c r="E2" s="133" t="s">
        <v>208</v>
      </c>
      <c r="F2" s="51"/>
      <c r="G2" s="51"/>
      <c r="I2" s="135"/>
      <c r="J2" s="51"/>
      <c r="K2" s="51"/>
      <c r="L2" s="51"/>
      <c r="M2" s="3"/>
      <c r="O2" s="3"/>
      <c r="P2" s="51"/>
      <c r="Q2" s="51"/>
      <c r="R2" s="51"/>
      <c r="S2" s="51"/>
      <c r="T2" s="51"/>
    </row>
    <row r="3" spans="2:20" s="56" customFormat="1" ht="18.75" customHeight="1">
      <c r="B3" s="51"/>
      <c r="C3" s="51"/>
      <c r="D3" s="132"/>
      <c r="E3" s="133" t="s">
        <v>209</v>
      </c>
      <c r="F3" s="51"/>
      <c r="G3" s="51"/>
      <c r="H3" s="255" t="s">
        <v>16</v>
      </c>
      <c r="I3" s="135"/>
      <c r="J3" s="51"/>
      <c r="K3" s="51"/>
      <c r="L3" s="51"/>
      <c r="M3" s="3"/>
      <c r="O3" s="3"/>
      <c r="P3" s="51"/>
      <c r="Q3" s="51"/>
      <c r="R3" s="51"/>
      <c r="S3" s="51"/>
      <c r="T3" s="51"/>
    </row>
    <row r="4" spans="2:20" s="56" customFormat="1" ht="18.75" customHeight="1">
      <c r="B4" s="51"/>
      <c r="C4" s="51"/>
      <c r="D4" s="132"/>
      <c r="E4" s="133" t="s">
        <v>210</v>
      </c>
      <c r="F4" s="51"/>
      <c r="G4" s="51"/>
      <c r="H4" s="52"/>
      <c r="I4" s="135"/>
      <c r="J4" s="53" t="s">
        <v>211</v>
      </c>
      <c r="K4" s="51"/>
      <c r="L4" s="51"/>
      <c r="M4" s="3"/>
      <c r="O4" s="3"/>
      <c r="P4" s="51"/>
      <c r="Q4" s="51"/>
      <c r="R4" s="51"/>
      <c r="S4" s="51"/>
      <c r="T4" s="51"/>
    </row>
    <row r="5" spans="2:20" s="56" customFormat="1" ht="18.75" customHeight="1">
      <c r="B5" s="51"/>
      <c r="C5" s="51"/>
      <c r="D5" s="132" t="s">
        <v>205</v>
      </c>
      <c r="E5" s="133" t="s">
        <v>212</v>
      </c>
      <c r="F5" s="51"/>
      <c r="G5" s="51"/>
      <c r="H5" s="51"/>
      <c r="I5" s="137"/>
      <c r="J5" s="53" t="s">
        <v>213</v>
      </c>
      <c r="K5" s="51"/>
      <c r="L5" s="51"/>
      <c r="M5" s="3"/>
      <c r="N5" s="3"/>
      <c r="O5" s="53"/>
      <c r="P5" s="51"/>
      <c r="Q5" s="51"/>
      <c r="R5" s="51"/>
      <c r="S5" s="51"/>
      <c r="T5" s="51"/>
    </row>
    <row r="6" spans="2:20" s="56" customFormat="1" ht="18.75" customHeight="1">
      <c r="B6" s="51"/>
      <c r="C6" s="51"/>
      <c r="D6" s="51"/>
      <c r="E6" s="51"/>
      <c r="F6" s="51"/>
      <c r="G6" s="51"/>
      <c r="H6" s="51"/>
      <c r="I6" s="137"/>
      <c r="J6" s="109" t="s">
        <v>181</v>
      </c>
      <c r="K6" s="51"/>
      <c r="L6" s="51"/>
      <c r="M6" s="3"/>
      <c r="N6" s="3"/>
      <c r="O6" s="53"/>
      <c r="P6" s="51"/>
      <c r="Q6" s="51"/>
      <c r="R6" s="51"/>
      <c r="S6" s="51"/>
      <c r="T6" s="51"/>
    </row>
    <row r="7" spans="2:20" s="56" customFormat="1" ht="16.5" customHeight="1">
      <c r="B7" s="51"/>
      <c r="C7" s="51"/>
      <c r="D7" s="51"/>
      <c r="E7" s="51"/>
      <c r="F7" s="51"/>
      <c r="G7" s="51"/>
      <c r="H7" s="51"/>
      <c r="I7" s="137"/>
      <c r="J7" s="51"/>
      <c r="K7" s="51"/>
      <c r="L7" s="51"/>
      <c r="M7" s="53"/>
      <c r="N7" s="53"/>
      <c r="O7" s="53"/>
      <c r="P7" s="51"/>
      <c r="Q7" s="51"/>
      <c r="R7" s="51"/>
      <c r="S7" s="51"/>
      <c r="T7" s="51"/>
    </row>
    <row r="8" spans="3:16" s="56" customFormat="1" ht="16.5" customHeight="1">
      <c r="C8" s="59" t="s">
        <v>163</v>
      </c>
      <c r="D8" s="61"/>
      <c r="E8" s="61" t="s">
        <v>23</v>
      </c>
      <c r="F8" s="59" t="s">
        <v>214</v>
      </c>
      <c r="G8" s="61"/>
      <c r="H8" s="139">
        <v>1</v>
      </c>
      <c r="J8" s="59" t="s">
        <v>215</v>
      </c>
      <c r="K8" s="61" t="s">
        <v>216</v>
      </c>
      <c r="L8" s="61"/>
      <c r="M8" s="68"/>
      <c r="O8" s="59" t="s">
        <v>217</v>
      </c>
      <c r="P8" s="59"/>
    </row>
    <row r="9" spans="2:20" s="56" customFormat="1" ht="16.5" customHeight="1">
      <c r="B9" s="51"/>
      <c r="C9" s="51"/>
      <c r="D9" s="51"/>
      <c r="F9" s="51"/>
      <c r="G9" s="127"/>
      <c r="H9" s="51"/>
      <c r="I9" s="137"/>
      <c r="J9" s="53"/>
      <c r="K9" s="51"/>
      <c r="L9" s="127"/>
      <c r="M9" s="51"/>
      <c r="N9" s="51"/>
      <c r="O9" s="53"/>
      <c r="P9" s="51"/>
      <c r="Q9" s="51"/>
      <c r="R9" s="51"/>
      <c r="S9" s="51"/>
      <c r="T9" s="51"/>
    </row>
    <row r="10" spans="2:19" s="56" customFormat="1" ht="16.5" customHeight="1">
      <c r="B10" s="107" t="s">
        <v>180</v>
      </c>
      <c r="C10" s="108"/>
      <c r="D10" s="50"/>
      <c r="E10" s="103"/>
      <c r="F10" s="50"/>
      <c r="G10" s="104"/>
      <c r="H10" s="105"/>
      <c r="I10" s="103"/>
      <c r="J10" s="50"/>
      <c r="K10" s="50"/>
      <c r="L10" s="109"/>
      <c r="M10" s="53"/>
      <c r="N10" s="53"/>
      <c r="O10" s="68"/>
      <c r="S10" s="51"/>
    </row>
    <row r="11" spans="2:19" s="56" customFormat="1" ht="16.5" customHeight="1">
      <c r="B11" s="107"/>
      <c r="C11" s="108"/>
      <c r="D11" s="50"/>
      <c r="E11" s="103"/>
      <c r="F11" s="50"/>
      <c r="G11" s="104"/>
      <c r="H11" s="105"/>
      <c r="I11" s="103"/>
      <c r="J11" s="50"/>
      <c r="K11" s="50"/>
      <c r="L11" s="109"/>
      <c r="M11" s="53"/>
      <c r="N11" s="53"/>
      <c r="O11" s="68"/>
      <c r="S11" s="51"/>
    </row>
    <row r="12" spans="2:20" ht="19.5" customHeight="1">
      <c r="B12" s="140" t="s">
        <v>218</v>
      </c>
      <c r="C12" s="141"/>
      <c r="D12" s="142"/>
      <c r="E12" s="143" t="s">
        <v>162</v>
      </c>
      <c r="F12" s="141"/>
      <c r="G12" s="145"/>
      <c r="H12" s="146" t="s">
        <v>219</v>
      </c>
      <c r="I12" s="147" t="s">
        <v>220</v>
      </c>
      <c r="J12" s="146" t="s">
        <v>244</v>
      </c>
      <c r="K12" s="146" t="s">
        <v>245</v>
      </c>
      <c r="L12" s="148" t="s">
        <v>246</v>
      </c>
      <c r="M12" s="256"/>
      <c r="N12" s="146" t="s">
        <v>175</v>
      </c>
      <c r="O12" s="146" t="s">
        <v>247</v>
      </c>
      <c r="P12" s="149" t="s">
        <v>225</v>
      </c>
      <c r="Q12" s="150"/>
      <c r="R12" s="150"/>
      <c r="S12" s="36"/>
      <c r="T12" s="36"/>
    </row>
    <row r="13" spans="2:16" s="36" customFormat="1" ht="19.5" customHeight="1">
      <c r="B13" s="151"/>
      <c r="C13" s="152"/>
      <c r="D13" s="153"/>
      <c r="E13" s="154"/>
      <c r="F13" s="152"/>
      <c r="G13" s="153"/>
      <c r="H13" s="155" t="s">
        <v>226</v>
      </c>
      <c r="I13" s="156"/>
      <c r="J13" s="155"/>
      <c r="K13" s="155"/>
      <c r="L13" s="153"/>
      <c r="M13" s="229"/>
      <c r="N13" s="155"/>
      <c r="O13" s="157"/>
      <c r="P13" s="158"/>
    </row>
    <row r="14" spans="2:20" s="159" customFormat="1" ht="39.75" customHeight="1">
      <c r="B14" s="160"/>
      <c r="C14" s="161"/>
      <c r="D14" s="162"/>
      <c r="E14" s="163"/>
      <c r="F14" s="161"/>
      <c r="G14" s="165"/>
      <c r="H14" s="167"/>
      <c r="I14" s="168">
        <f>IF(H14&lt;&gt;0,VLOOKUP(INT(H14),Wilksmen,(H14-INT(H14))*10+2),0)</f>
        <v>0</v>
      </c>
      <c r="J14" s="167"/>
      <c r="K14" s="167"/>
      <c r="L14" s="167"/>
      <c r="M14" s="257">
        <f>MAX(J14,K14,L14)</f>
        <v>0</v>
      </c>
      <c r="N14" s="258">
        <f>IF(M14&lt;0,0,M14)</f>
        <v>0</v>
      </c>
      <c r="O14" s="259">
        <f>SUM(N14)</f>
        <v>0</v>
      </c>
      <c r="P14" s="170">
        <f>SUM(O14*I14)</f>
        <v>0</v>
      </c>
      <c r="Q14" s="171"/>
      <c r="R14" s="171"/>
      <c r="S14" s="171"/>
      <c r="T14" s="171"/>
    </row>
    <row r="15" spans="2:20" s="159" customFormat="1" ht="39.75" customHeight="1">
      <c r="B15" s="174"/>
      <c r="C15" s="180"/>
      <c r="D15" s="181"/>
      <c r="E15" s="174"/>
      <c r="F15" s="182"/>
      <c r="G15" s="183"/>
      <c r="H15" s="178"/>
      <c r="I15" s="168">
        <f>IF(H15&lt;&gt;0,VLOOKUP(INT(H15),Wilksmen,(H15-INT(H15))*10+2),0)</f>
        <v>0</v>
      </c>
      <c r="J15" s="178"/>
      <c r="K15" s="178"/>
      <c r="L15" s="178"/>
      <c r="M15" s="179">
        <f>MAX(J15,K15,L15)</f>
        <v>0</v>
      </c>
      <c r="N15" s="260">
        <f>IF(M15&lt;0,0,M15)</f>
        <v>0</v>
      </c>
      <c r="O15" s="261">
        <f>SUM(N15)</f>
        <v>0</v>
      </c>
      <c r="P15" s="170">
        <f>SUM(O15*I15)</f>
        <v>0</v>
      </c>
      <c r="Q15" s="176"/>
      <c r="R15" s="176"/>
      <c r="S15" s="176"/>
      <c r="T15" s="176"/>
    </row>
    <row r="16" spans="2:20" s="159" customFormat="1" ht="39.75" customHeight="1">
      <c r="B16" s="174"/>
      <c r="C16" s="180"/>
      <c r="D16" s="181"/>
      <c r="E16" s="174"/>
      <c r="F16" s="182"/>
      <c r="G16" s="183"/>
      <c r="H16" s="178"/>
      <c r="I16" s="168">
        <f>IF(H16&lt;&gt;0,VLOOKUP(INT(H16),Wilksmen,(H16-INT(H16))*10+2),0)</f>
        <v>0</v>
      </c>
      <c r="J16" s="178"/>
      <c r="K16" s="178"/>
      <c r="L16" s="178"/>
      <c r="M16" s="179">
        <f>MAX(J16,K16,L16)</f>
        <v>0</v>
      </c>
      <c r="N16" s="260">
        <f>IF(M16&lt;0,0,M16)</f>
        <v>0</v>
      </c>
      <c r="O16" s="261">
        <f>SUM(N16)</f>
        <v>0</v>
      </c>
      <c r="P16" s="170">
        <f>SUM(O16*I16)</f>
        <v>0</v>
      </c>
      <c r="Q16" s="176"/>
      <c r="R16" s="176"/>
      <c r="S16" s="176"/>
      <c r="T16" s="176"/>
    </row>
    <row r="17" spans="2:20" s="159" customFormat="1" ht="39.75" customHeight="1">
      <c r="B17" s="174"/>
      <c r="C17" s="180"/>
      <c r="D17" s="181"/>
      <c r="E17" s="174"/>
      <c r="F17" s="182"/>
      <c r="G17" s="183"/>
      <c r="H17" s="178"/>
      <c r="I17" s="168">
        <f>IF(H17&lt;&gt;0,VLOOKUP(INT(H17),Wilksmen,(H17-INT(H17))*10+2),0)</f>
        <v>0</v>
      </c>
      <c r="J17" s="178"/>
      <c r="K17" s="178"/>
      <c r="L17" s="178"/>
      <c r="M17" s="179">
        <f>MAX(J17,K17,L17)</f>
        <v>0</v>
      </c>
      <c r="N17" s="260">
        <f>IF(M17&lt;0,0,M17)</f>
        <v>0</v>
      </c>
      <c r="O17" s="261">
        <f>SUM(N17)</f>
        <v>0</v>
      </c>
      <c r="P17" s="170">
        <f>SUM(O17*I17)</f>
        <v>0</v>
      </c>
      <c r="Q17" s="176"/>
      <c r="R17" s="176"/>
      <c r="S17" s="176"/>
      <c r="T17" s="176"/>
    </row>
    <row r="18" spans="2:20" s="159" customFormat="1" ht="39.75" customHeight="1">
      <c r="B18" s="160"/>
      <c r="C18" s="161"/>
      <c r="D18" s="162"/>
      <c r="E18" s="160"/>
      <c r="F18" s="165"/>
      <c r="G18" s="166"/>
      <c r="H18" s="167"/>
      <c r="I18" s="168">
        <f>IF(H18&lt;&gt;0,VLOOKUP(INT(H18),Wilksmen,(H18-INT(H18))*10+2),0)</f>
        <v>0</v>
      </c>
      <c r="J18" s="178"/>
      <c r="K18" s="178"/>
      <c r="L18" s="178"/>
      <c r="M18" s="179">
        <f>MAX(J18,K18,L18)</f>
        <v>0</v>
      </c>
      <c r="N18" s="260">
        <f>IF(M18&lt;0,0,M18)</f>
        <v>0</v>
      </c>
      <c r="O18" s="179">
        <f>SUM(N18)</f>
        <v>0</v>
      </c>
      <c r="P18" s="262">
        <f>SUM(O18*I18)</f>
        <v>0</v>
      </c>
      <c r="Q18" s="176"/>
      <c r="R18" s="176"/>
      <c r="S18" s="176"/>
      <c r="T18" s="176"/>
    </row>
    <row r="19" spans="2:20" s="36" customFormat="1" ht="18" customHeight="1">
      <c r="B19" s="184"/>
      <c r="C19" s="184"/>
      <c r="D19" s="184"/>
      <c r="E19" s="184"/>
      <c r="F19" s="103"/>
      <c r="G19" s="103"/>
      <c r="H19" s="103"/>
      <c r="I19" s="106"/>
      <c r="J19" s="103"/>
      <c r="K19" s="103"/>
      <c r="L19" s="103"/>
      <c r="M19" s="105"/>
      <c r="N19" s="105"/>
      <c r="O19" s="105"/>
      <c r="P19" s="185"/>
      <c r="Q19" s="103"/>
      <c r="R19" s="103"/>
      <c r="S19" s="103"/>
      <c r="T19" s="103"/>
    </row>
    <row r="20" spans="2:20" s="36" customFormat="1" ht="18" customHeight="1">
      <c r="B20" s="263" t="s">
        <v>249</v>
      </c>
      <c r="C20" s="184"/>
      <c r="D20" s="184"/>
      <c r="E20" s="184"/>
      <c r="F20" s="103"/>
      <c r="G20" s="103"/>
      <c r="H20" s="103"/>
      <c r="I20" s="106"/>
      <c r="J20" s="103"/>
      <c r="K20" s="103"/>
      <c r="L20" s="186" t="s">
        <v>230</v>
      </c>
      <c r="M20" s="264"/>
      <c r="N20" s="25"/>
      <c r="O20" s="130"/>
      <c r="P20" s="187">
        <f>SUM(P14:P18)</f>
        <v>0</v>
      </c>
      <c r="Q20" s="103"/>
      <c r="R20" s="103"/>
      <c r="S20" s="103"/>
      <c r="T20" s="103"/>
    </row>
    <row r="21" spans="2:20" s="36" customFormat="1" ht="18" customHeight="1">
      <c r="B21" s="201"/>
      <c r="C21" s="184"/>
      <c r="D21" s="184"/>
      <c r="E21" s="184"/>
      <c r="F21" s="103"/>
      <c r="G21" s="103"/>
      <c r="H21" s="103"/>
      <c r="I21" s="106"/>
      <c r="J21" s="103"/>
      <c r="K21" s="103"/>
      <c r="L21" s="265"/>
      <c r="M21" s="105"/>
      <c r="P21" s="266"/>
      <c r="Q21" s="103"/>
      <c r="R21" s="103"/>
      <c r="S21" s="103"/>
      <c r="T21" s="103"/>
    </row>
    <row r="22" spans="2:20" s="36" customFormat="1" ht="18" customHeight="1">
      <c r="B22" s="184"/>
      <c r="C22" s="184"/>
      <c r="D22" s="184"/>
      <c r="E22" s="184"/>
      <c r="F22" s="103"/>
      <c r="G22" s="103"/>
      <c r="H22" s="103"/>
      <c r="I22" s="106"/>
      <c r="J22" s="103"/>
      <c r="K22" s="103"/>
      <c r="L22" s="103"/>
      <c r="M22" s="105"/>
      <c r="N22" s="267"/>
      <c r="O22" s="105"/>
      <c r="P22" s="104"/>
      <c r="Q22" s="103"/>
      <c r="R22" s="103"/>
      <c r="S22" s="103"/>
      <c r="T22" s="103"/>
    </row>
    <row r="23" spans="2:20" s="36" customFormat="1" ht="18" customHeight="1">
      <c r="B23" s="184"/>
      <c r="C23" s="114" t="s">
        <v>231</v>
      </c>
      <c r="D23" s="121"/>
      <c r="E23" s="32"/>
      <c r="F23" s="188"/>
      <c r="G23" s="103"/>
      <c r="H23" s="188" t="s">
        <v>163</v>
      </c>
      <c r="I23" s="189"/>
      <c r="J23" s="188"/>
      <c r="K23" s="188"/>
      <c r="L23" s="103"/>
      <c r="M23" s="105"/>
      <c r="O23" s="190" t="s">
        <v>250</v>
      </c>
      <c r="P23" s="191"/>
      <c r="Q23" s="103"/>
      <c r="R23" s="103"/>
      <c r="S23" s="103"/>
      <c r="T23" s="103"/>
    </row>
    <row r="24" spans="2:20" s="36" customFormat="1" ht="18" customHeight="1">
      <c r="B24" s="184"/>
      <c r="C24" s="184"/>
      <c r="D24" s="184"/>
      <c r="E24" s="184"/>
      <c r="F24" s="103"/>
      <c r="G24" s="103"/>
      <c r="H24" s="103"/>
      <c r="I24" s="106"/>
      <c r="J24" s="103"/>
      <c r="K24" s="103"/>
      <c r="L24" s="103"/>
      <c r="M24" s="105"/>
      <c r="N24" s="105"/>
      <c r="O24" s="105"/>
      <c r="P24" s="104"/>
      <c r="Q24" s="103"/>
      <c r="R24" s="103"/>
      <c r="S24" s="103"/>
      <c r="T24" s="103"/>
    </row>
    <row r="25" spans="2:20" s="36" customFormat="1" ht="18" customHeight="1">
      <c r="B25" s="184"/>
      <c r="C25" s="184"/>
      <c r="D25" s="184"/>
      <c r="E25" s="184"/>
      <c r="F25" s="103"/>
      <c r="G25" s="103"/>
      <c r="H25" s="103"/>
      <c r="I25" s="106"/>
      <c r="J25" s="103"/>
      <c r="K25" s="103"/>
      <c r="L25" s="103"/>
      <c r="M25" s="105"/>
      <c r="N25" s="105"/>
      <c r="O25" s="105"/>
      <c r="P25" s="104"/>
      <c r="Q25" s="103"/>
      <c r="R25" s="103"/>
      <c r="S25" s="103"/>
      <c r="T25" s="103"/>
    </row>
    <row r="26" spans="2:20" s="36" customFormat="1" ht="18" customHeight="1">
      <c r="B26" s="184"/>
      <c r="C26" s="184"/>
      <c r="D26" s="184"/>
      <c r="E26" s="184"/>
      <c r="F26" s="103"/>
      <c r="G26" s="103"/>
      <c r="H26" s="103"/>
      <c r="I26" s="106"/>
      <c r="J26" s="103"/>
      <c r="K26" s="103"/>
      <c r="L26" s="103"/>
      <c r="M26" s="105"/>
      <c r="N26" s="105"/>
      <c r="O26" s="105"/>
      <c r="P26" s="104"/>
      <c r="Q26" s="103"/>
      <c r="R26" s="103"/>
      <c r="S26" s="103"/>
      <c r="T26" s="103"/>
    </row>
    <row r="27" spans="2:20" s="36" customFormat="1" ht="18" customHeight="1">
      <c r="B27" s="184"/>
      <c r="C27" s="184"/>
      <c r="D27" s="184"/>
      <c r="E27" s="184"/>
      <c r="F27" s="103"/>
      <c r="G27" s="103"/>
      <c r="H27" s="103"/>
      <c r="I27" s="106"/>
      <c r="J27" s="103"/>
      <c r="K27" s="103"/>
      <c r="L27" s="103"/>
      <c r="M27" s="105"/>
      <c r="N27" s="105"/>
      <c r="O27" s="105"/>
      <c r="P27" s="104"/>
      <c r="Q27" s="103"/>
      <c r="R27" s="103"/>
      <c r="S27" s="103"/>
      <c r="T27" s="103"/>
    </row>
    <row r="28" spans="2:20" s="36" customFormat="1" ht="18" customHeight="1">
      <c r="B28" s="184"/>
      <c r="C28" s="184"/>
      <c r="D28" s="184"/>
      <c r="E28" s="184"/>
      <c r="F28" s="103"/>
      <c r="G28" s="103"/>
      <c r="H28" s="103"/>
      <c r="I28" s="106"/>
      <c r="J28" s="103"/>
      <c r="K28" s="103"/>
      <c r="L28" s="103"/>
      <c r="M28" s="105"/>
      <c r="N28" s="105"/>
      <c r="O28" s="105"/>
      <c r="P28" s="104"/>
      <c r="Q28" s="103"/>
      <c r="R28" s="103"/>
      <c r="S28" s="103"/>
      <c r="T28" s="103"/>
    </row>
    <row r="29" spans="2:20" s="36" customFormat="1" ht="18" customHeight="1">
      <c r="B29" s="184"/>
      <c r="C29" s="184"/>
      <c r="D29" s="184"/>
      <c r="E29" s="184"/>
      <c r="F29" s="103"/>
      <c r="G29" s="103"/>
      <c r="H29" s="103"/>
      <c r="I29" s="106"/>
      <c r="J29" s="103"/>
      <c r="K29" s="103"/>
      <c r="L29" s="103"/>
      <c r="M29" s="105"/>
      <c r="N29" s="105"/>
      <c r="O29" s="105"/>
      <c r="P29" s="104"/>
      <c r="Q29" s="103"/>
      <c r="R29" s="103"/>
      <c r="S29" s="103"/>
      <c r="T29" s="103"/>
    </row>
    <row r="30" spans="2:20" s="36" customFormat="1" ht="18" customHeight="1">
      <c r="B30" s="184"/>
      <c r="C30" s="184"/>
      <c r="D30" s="184"/>
      <c r="E30" s="184"/>
      <c r="F30" s="103"/>
      <c r="G30" s="103"/>
      <c r="H30" s="103"/>
      <c r="I30" s="106"/>
      <c r="J30" s="103"/>
      <c r="K30" s="103"/>
      <c r="L30" s="103"/>
      <c r="M30" s="105"/>
      <c r="N30" s="105"/>
      <c r="O30" s="105"/>
      <c r="P30" s="104"/>
      <c r="Q30" s="103"/>
      <c r="R30" s="103"/>
      <c r="S30" s="103"/>
      <c r="T30" s="103"/>
    </row>
    <row r="31" spans="2:23" ht="15" customHeight="1">
      <c r="B31" s="36"/>
      <c r="C31" s="36"/>
      <c r="D31" s="36"/>
      <c r="E31" s="192"/>
      <c r="F31" s="36"/>
      <c r="G31" s="36"/>
      <c r="H31" s="36"/>
      <c r="I31" s="193"/>
      <c r="J31" s="36"/>
      <c r="K31" s="36"/>
      <c r="L31" s="36"/>
      <c r="M31" s="150"/>
      <c r="N31" s="150"/>
      <c r="O31" s="150"/>
      <c r="P31" s="194"/>
      <c r="Q31" s="36"/>
      <c r="R31" s="36"/>
      <c r="S31" s="36"/>
      <c r="T31" s="36"/>
      <c r="U31" s="36"/>
      <c r="V31" s="36"/>
      <c r="W31" s="36"/>
    </row>
    <row r="32" spans="2:20" s="101" customFormat="1" ht="15" customHeight="1">
      <c r="B32" s="50"/>
      <c r="C32" s="50"/>
      <c r="D32" s="50"/>
      <c r="E32" s="50"/>
      <c r="F32" s="50"/>
      <c r="G32" s="50"/>
      <c r="H32" s="50"/>
      <c r="I32" s="137"/>
      <c r="J32" s="50"/>
      <c r="K32" s="50"/>
      <c r="L32" s="50"/>
      <c r="M32" s="195"/>
      <c r="N32" s="195"/>
      <c r="O32" s="195"/>
      <c r="P32" s="196"/>
      <c r="Q32" s="50"/>
      <c r="R32" s="50"/>
      <c r="S32" s="50"/>
      <c r="T32" s="50"/>
    </row>
    <row r="33" spans="2:20" s="101" customFormat="1" ht="15" customHeight="1">
      <c r="B33" s="50"/>
      <c r="C33" s="50"/>
      <c r="D33" s="50"/>
      <c r="E33" s="50"/>
      <c r="F33" s="50"/>
      <c r="G33" s="3"/>
      <c r="H33" s="50"/>
      <c r="I33" s="137"/>
      <c r="J33" s="50"/>
      <c r="K33" s="50"/>
      <c r="L33" s="197"/>
      <c r="M33" s="50"/>
      <c r="N33" s="50"/>
      <c r="O33" s="50"/>
      <c r="P33" s="50"/>
      <c r="Q33" s="197"/>
      <c r="R33" s="196"/>
      <c r="S33" s="50"/>
      <c r="T33" s="50"/>
    </row>
    <row r="34" spans="2:20" s="101" customFormat="1" ht="15" customHeight="1">
      <c r="B34" s="50"/>
      <c r="C34" s="50"/>
      <c r="D34" s="50"/>
      <c r="E34" s="50"/>
      <c r="F34" s="50"/>
      <c r="G34" s="3"/>
      <c r="H34" s="50"/>
      <c r="I34" s="137"/>
      <c r="J34" s="50"/>
      <c r="K34" s="50"/>
      <c r="L34" s="195"/>
      <c r="M34" s="50"/>
      <c r="N34" s="50"/>
      <c r="O34" s="50"/>
      <c r="P34" s="195"/>
      <c r="Q34" s="137"/>
      <c r="R34" s="196"/>
      <c r="S34" s="50"/>
      <c r="T34" s="50"/>
    </row>
    <row r="35" spans="2:20" s="101" customFormat="1" ht="15" customHeight="1">
      <c r="B35" s="198"/>
      <c r="C35" s="198"/>
      <c r="D35" s="198"/>
      <c r="E35" s="198"/>
      <c r="F35" s="198"/>
      <c r="G35" s="199"/>
      <c r="H35" s="198"/>
      <c r="I35" s="200"/>
      <c r="J35" s="50"/>
      <c r="K35" s="50"/>
      <c r="L35" s="201"/>
      <c r="M35" s="50"/>
      <c r="N35" s="50"/>
      <c r="O35" s="50"/>
      <c r="P35" s="195"/>
      <c r="Q35" s="137"/>
      <c r="R35" s="196"/>
      <c r="S35" s="50"/>
      <c r="T35" s="50"/>
    </row>
    <row r="36" spans="2:20" s="101" customFormat="1" ht="15" customHeight="1">
      <c r="B36" s="50"/>
      <c r="C36" s="50"/>
      <c r="D36" s="50"/>
      <c r="E36" s="50"/>
      <c r="F36" s="50"/>
      <c r="G36" s="3"/>
      <c r="H36" s="50"/>
      <c r="I36" s="137"/>
      <c r="J36" s="50"/>
      <c r="K36" s="50"/>
      <c r="L36" s="195"/>
      <c r="M36" s="50"/>
      <c r="N36" s="50"/>
      <c r="O36" s="50"/>
      <c r="P36" s="195"/>
      <c r="Q36" s="137"/>
      <c r="R36" s="196"/>
      <c r="S36" s="50"/>
      <c r="T36" s="50"/>
    </row>
    <row r="37" spans="2:20" s="101" customFormat="1" ht="15" customHeight="1">
      <c r="B37" s="50"/>
      <c r="C37" s="50"/>
      <c r="D37" s="50"/>
      <c r="E37" s="50"/>
      <c r="F37" s="50"/>
      <c r="G37" s="3"/>
      <c r="H37" s="50"/>
      <c r="I37" s="137"/>
      <c r="J37" s="50"/>
      <c r="K37" s="50"/>
      <c r="L37" s="50"/>
      <c r="M37" s="50"/>
      <c r="N37" s="50"/>
      <c r="O37" s="50"/>
      <c r="P37" s="50"/>
      <c r="Q37" s="50"/>
      <c r="R37" s="196"/>
      <c r="S37" s="50"/>
      <c r="T37" s="50"/>
    </row>
    <row r="38" spans="2:20" s="101" customFormat="1" ht="15" customHeight="1">
      <c r="B38" s="50"/>
      <c r="C38" s="50"/>
      <c r="D38" s="50"/>
      <c r="E38" s="50"/>
      <c r="F38" s="50"/>
      <c r="G38" s="50"/>
      <c r="H38" s="3"/>
      <c r="I38" s="202"/>
      <c r="J38" s="50"/>
      <c r="K38" s="195"/>
      <c r="L38" s="50"/>
      <c r="M38" s="50"/>
      <c r="N38" s="50"/>
      <c r="O38" s="3"/>
      <c r="P38" s="195"/>
      <c r="Q38" s="137"/>
      <c r="R38" s="196"/>
      <c r="S38" s="50"/>
      <c r="T38" s="50"/>
    </row>
    <row r="39" spans="2:20" ht="15" customHeight="1">
      <c r="B39" s="184"/>
      <c r="C39" s="184"/>
      <c r="D39" s="36"/>
      <c r="E39" s="36"/>
      <c r="F39" s="36"/>
      <c r="G39" s="36"/>
      <c r="H39" s="3"/>
      <c r="I39" s="202"/>
      <c r="J39" s="184"/>
      <c r="K39" s="150"/>
      <c r="L39" s="36"/>
      <c r="M39" s="36"/>
      <c r="N39" s="36"/>
      <c r="O39" s="3"/>
      <c r="P39" s="150"/>
      <c r="Q39" s="193"/>
      <c r="R39" s="194"/>
      <c r="S39" s="36"/>
      <c r="T39" s="36"/>
    </row>
    <row r="40" spans="2:20" ht="15" customHeight="1">
      <c r="B40" s="36"/>
      <c r="C40" s="36"/>
      <c r="D40" s="36"/>
      <c r="E40" s="36"/>
      <c r="F40" s="36"/>
      <c r="G40" s="36"/>
      <c r="H40" s="36"/>
      <c r="I40" s="193"/>
      <c r="J40" s="36"/>
      <c r="K40" s="36"/>
      <c r="L40" s="36"/>
      <c r="M40" s="150"/>
      <c r="N40" s="150"/>
      <c r="O40" s="150"/>
      <c r="P40" s="194"/>
      <c r="Q40" s="36"/>
      <c r="R40" s="36"/>
      <c r="S40" s="36"/>
      <c r="T40" s="36"/>
    </row>
  </sheetData>
  <hyperlinks>
    <hyperlink ref="J6" r:id="rId1" display="E-Mail: kansli@styrkelyft.se"/>
  </hyperlinks>
  <printOptions/>
  <pageMargins left="0.39375" right="0.39375" top="0.7875" bottom="0.39375" header="0.5118055555555556" footer="0.5118055555555556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251</v>
      </c>
    </row>
    <row r="2" spans="1:11" ht="12.75">
      <c r="A2" t="s">
        <v>252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P108"/>
  <sheetViews>
    <sheetView zoomScale="75" zoomScaleNormal="75" workbookViewId="0" topLeftCell="A35">
      <selection activeCell="S51" sqref="S51"/>
    </sheetView>
  </sheetViews>
  <sheetFormatPr defaultColWidth="9.140625" defaultRowHeight="12.75"/>
  <cols>
    <col min="1" max="1" width="3.421875" style="0" customWidth="1"/>
    <col min="2" max="2" width="2.00390625" style="0" customWidth="1"/>
    <col min="3" max="4" width="8.7109375" style="0" customWidth="1"/>
    <col min="5" max="5" width="8.7109375" style="19" customWidth="1"/>
    <col min="6" max="7" width="8.7109375" style="0" customWidth="1"/>
    <col min="8" max="8" width="11.00390625" style="0" customWidth="1"/>
    <col min="9" max="9" width="8.7109375" style="0" customWidth="1"/>
    <col min="10" max="10" width="2.28125" style="0" customWidth="1"/>
    <col min="11" max="11" width="11.00390625" style="0" customWidth="1"/>
    <col min="12" max="12" width="7.57421875" style="0" customWidth="1"/>
    <col min="13" max="13" width="2.57421875" style="0" customWidth="1"/>
    <col min="21" max="21" width="2.57421875" style="0" customWidth="1"/>
    <col min="22" max="22" width="6.421875" style="0" customWidth="1"/>
    <col min="23" max="23" width="2.00390625" style="0" customWidth="1"/>
    <col min="31" max="31" width="3.00390625" style="0" customWidth="1"/>
    <col min="32" max="32" width="7.00390625" style="0" customWidth="1"/>
    <col min="33" max="33" width="8.140625" style="0" customWidth="1"/>
    <col min="34" max="34" width="2.00390625" style="0" customWidth="1"/>
    <col min="42" max="42" width="3.421875" style="0" customWidth="1"/>
    <col min="43" max="43" width="6.00390625" style="0" customWidth="1"/>
  </cols>
  <sheetData>
    <row r="1" spans="2:42" ht="5.25" customHeight="1">
      <c r="B1" s="17"/>
      <c r="C1" s="20"/>
      <c r="D1" s="20"/>
      <c r="E1" s="21"/>
      <c r="F1" s="20"/>
      <c r="G1" s="20"/>
      <c r="H1" s="20"/>
      <c r="I1" s="20"/>
      <c r="J1" s="22"/>
      <c r="M1" s="17"/>
      <c r="N1" s="20"/>
      <c r="O1" s="20"/>
      <c r="P1" s="20"/>
      <c r="Q1" s="20"/>
      <c r="R1" s="20"/>
      <c r="S1" s="20"/>
      <c r="T1" s="20"/>
      <c r="U1" s="22"/>
      <c r="V1" s="3"/>
      <c r="W1" s="17"/>
      <c r="X1" s="20"/>
      <c r="Y1" s="20"/>
      <c r="Z1" s="20"/>
      <c r="AA1" s="20"/>
      <c r="AB1" s="20"/>
      <c r="AC1" s="20"/>
      <c r="AD1" s="20"/>
      <c r="AE1" s="22"/>
      <c r="AF1" s="3"/>
      <c r="AG1" s="3"/>
      <c r="AH1" s="17"/>
      <c r="AI1" s="20"/>
      <c r="AJ1" s="20"/>
      <c r="AK1" s="20"/>
      <c r="AL1" s="20"/>
      <c r="AM1" s="20"/>
      <c r="AN1" s="20"/>
      <c r="AO1" s="20"/>
      <c r="AP1" s="22"/>
    </row>
    <row r="2" spans="2:42" ht="19.5" customHeight="1">
      <c r="B2" s="18"/>
      <c r="C2" s="23" t="s">
        <v>98</v>
      </c>
      <c r="D2" s="24" t="s">
        <v>99</v>
      </c>
      <c r="E2" s="25"/>
      <c r="F2" s="24"/>
      <c r="G2" s="26"/>
      <c r="H2" s="27"/>
      <c r="I2" s="28" t="s">
        <v>100</v>
      </c>
      <c r="J2" s="29"/>
      <c r="M2" s="18"/>
      <c r="N2" s="23" t="s">
        <v>98</v>
      </c>
      <c r="O2" s="24" t="s">
        <v>101</v>
      </c>
      <c r="P2" s="26"/>
      <c r="Q2" s="24"/>
      <c r="R2" s="26"/>
      <c r="S2" s="27"/>
      <c r="T2" s="28"/>
      <c r="U2" s="29"/>
      <c r="V2" s="3"/>
      <c r="W2" s="18"/>
      <c r="X2" s="23" t="s">
        <v>98</v>
      </c>
      <c r="Y2" s="24" t="s">
        <v>102</v>
      </c>
      <c r="Z2" s="26"/>
      <c r="AA2" s="24"/>
      <c r="AB2" s="26"/>
      <c r="AC2" s="27"/>
      <c r="AD2" s="28"/>
      <c r="AE2" s="29"/>
      <c r="AF2" s="3"/>
      <c r="AG2" s="3"/>
      <c r="AH2" s="18"/>
      <c r="AI2" s="23" t="s">
        <v>98</v>
      </c>
      <c r="AJ2" s="24" t="s">
        <v>70</v>
      </c>
      <c r="AK2" s="26"/>
      <c r="AL2" s="24"/>
      <c r="AM2" s="26"/>
      <c r="AN2" s="27"/>
      <c r="AO2" s="28"/>
      <c r="AP2" s="29"/>
    </row>
    <row r="3" spans="2:42" ht="19.5" customHeight="1">
      <c r="B3" s="18"/>
      <c r="C3" s="30" t="s">
        <v>103</v>
      </c>
      <c r="D3" s="31" t="s">
        <v>23</v>
      </c>
      <c r="E3" s="32"/>
      <c r="F3" s="33"/>
      <c r="G3" s="30" t="s">
        <v>104</v>
      </c>
      <c r="H3" s="31">
        <v>590529</v>
      </c>
      <c r="I3" s="28"/>
      <c r="J3" s="29"/>
      <c r="M3" s="18"/>
      <c r="N3" s="30" t="s">
        <v>103</v>
      </c>
      <c r="O3" s="31" t="s">
        <v>105</v>
      </c>
      <c r="P3" s="31"/>
      <c r="Q3" s="33"/>
      <c r="R3" s="30" t="s">
        <v>104</v>
      </c>
      <c r="S3" s="31">
        <v>920403</v>
      </c>
      <c r="T3" s="28"/>
      <c r="U3" s="29"/>
      <c r="V3" s="3"/>
      <c r="W3" s="18"/>
      <c r="X3" s="30" t="s">
        <v>103</v>
      </c>
      <c r="Y3" s="31" t="s">
        <v>106</v>
      </c>
      <c r="Z3" s="31"/>
      <c r="AA3" s="33"/>
      <c r="AB3" s="30" t="s">
        <v>104</v>
      </c>
      <c r="AC3" s="31">
        <v>790306</v>
      </c>
      <c r="AD3" s="28"/>
      <c r="AE3" s="29"/>
      <c r="AF3" s="3"/>
      <c r="AG3" s="3"/>
      <c r="AH3" s="18"/>
      <c r="AI3" s="30" t="s">
        <v>103</v>
      </c>
      <c r="AJ3" s="31" t="s">
        <v>106</v>
      </c>
      <c r="AK3" s="31"/>
      <c r="AL3" s="33"/>
      <c r="AM3" s="30" t="s">
        <v>104</v>
      </c>
      <c r="AN3" s="31">
        <v>750125</v>
      </c>
      <c r="AO3" s="28"/>
      <c r="AP3" s="29"/>
    </row>
    <row r="4" spans="2:42" ht="19.5" customHeight="1">
      <c r="B4" s="18"/>
      <c r="C4" s="23" t="s">
        <v>107</v>
      </c>
      <c r="D4" s="28" t="s">
        <v>108</v>
      </c>
      <c r="E4" s="34" t="s">
        <v>109</v>
      </c>
      <c r="F4" s="28">
        <v>89.15</v>
      </c>
      <c r="G4" s="23" t="s">
        <v>110</v>
      </c>
      <c r="H4" s="26"/>
      <c r="I4" s="28"/>
      <c r="J4" s="29"/>
      <c r="M4" s="18"/>
      <c r="N4" s="23" t="s">
        <v>107</v>
      </c>
      <c r="O4" s="35">
        <v>31472</v>
      </c>
      <c r="P4" s="23" t="s">
        <v>109</v>
      </c>
      <c r="Q4" s="28">
        <v>90</v>
      </c>
      <c r="R4" s="23" t="s">
        <v>110</v>
      </c>
      <c r="S4" s="26"/>
      <c r="T4" s="28"/>
      <c r="U4" s="29"/>
      <c r="V4" s="3"/>
      <c r="W4" s="18"/>
      <c r="X4" s="23" t="s">
        <v>107</v>
      </c>
      <c r="Y4" s="28">
        <v>88.5</v>
      </c>
      <c r="Z4" s="23" t="s">
        <v>109</v>
      </c>
      <c r="AA4" s="28">
        <v>90</v>
      </c>
      <c r="AB4" s="23" t="s">
        <v>110</v>
      </c>
      <c r="AC4" s="26"/>
      <c r="AD4" s="28"/>
      <c r="AE4" s="29"/>
      <c r="AF4" s="3"/>
      <c r="AG4" s="3"/>
      <c r="AH4" s="18"/>
      <c r="AI4" s="23" t="s">
        <v>107</v>
      </c>
      <c r="AJ4" s="28">
        <v>120.95</v>
      </c>
      <c r="AK4" s="23" t="s">
        <v>109</v>
      </c>
      <c r="AL4" s="28">
        <v>125</v>
      </c>
      <c r="AM4" s="23" t="s">
        <v>110</v>
      </c>
      <c r="AN4" s="26"/>
      <c r="AO4" s="28"/>
      <c r="AP4" s="29"/>
    </row>
    <row r="5" spans="2:42" ht="13.5" customHeight="1">
      <c r="B5" s="18"/>
      <c r="C5" s="3"/>
      <c r="D5" s="3"/>
      <c r="E5" s="36"/>
      <c r="F5" s="3"/>
      <c r="G5" s="3"/>
      <c r="H5" s="3"/>
      <c r="I5" s="3"/>
      <c r="J5" s="29"/>
      <c r="M5" s="18"/>
      <c r="N5" s="3"/>
      <c r="O5" s="3"/>
      <c r="P5" s="3"/>
      <c r="Q5" s="3"/>
      <c r="R5" s="3"/>
      <c r="S5" s="3"/>
      <c r="T5" s="3"/>
      <c r="U5" s="29"/>
      <c r="V5" s="3"/>
      <c r="W5" s="18"/>
      <c r="X5" s="3"/>
      <c r="Y5" s="3"/>
      <c r="Z5" s="3"/>
      <c r="AA5" s="3"/>
      <c r="AB5" s="3"/>
      <c r="AC5" s="3"/>
      <c r="AD5" s="3"/>
      <c r="AE5" s="29"/>
      <c r="AF5" s="3"/>
      <c r="AG5" s="3"/>
      <c r="AH5" s="18"/>
      <c r="AI5" s="3"/>
      <c r="AJ5" s="3"/>
      <c r="AK5" s="3"/>
      <c r="AL5" s="3"/>
      <c r="AM5" s="3"/>
      <c r="AN5" s="3"/>
      <c r="AO5" s="3"/>
      <c r="AP5" s="29"/>
    </row>
    <row r="6" spans="2:42" ht="19.5" customHeight="1">
      <c r="B6" s="18"/>
      <c r="C6" s="3"/>
      <c r="D6" s="37" t="s">
        <v>111</v>
      </c>
      <c r="E6" s="38">
        <v>1</v>
      </c>
      <c r="F6" s="38">
        <v>2</v>
      </c>
      <c r="G6" s="38">
        <v>3</v>
      </c>
      <c r="H6" s="38" t="s">
        <v>112</v>
      </c>
      <c r="I6" s="38">
        <v>4</v>
      </c>
      <c r="J6" s="29"/>
      <c r="M6" s="18"/>
      <c r="N6" s="3"/>
      <c r="O6" s="37" t="s">
        <v>111</v>
      </c>
      <c r="P6" s="38">
        <v>1</v>
      </c>
      <c r="Q6" s="38">
        <v>2</v>
      </c>
      <c r="R6" s="38">
        <v>3</v>
      </c>
      <c r="S6" s="38" t="s">
        <v>112</v>
      </c>
      <c r="T6" s="38">
        <v>4</v>
      </c>
      <c r="U6" s="29"/>
      <c r="V6" s="3"/>
      <c r="W6" s="18"/>
      <c r="X6" s="3"/>
      <c r="Y6" s="37" t="s">
        <v>111</v>
      </c>
      <c r="Z6" s="38">
        <v>1</v>
      </c>
      <c r="AA6" s="38">
        <v>2</v>
      </c>
      <c r="AB6" s="38">
        <v>3</v>
      </c>
      <c r="AC6" s="38" t="s">
        <v>112</v>
      </c>
      <c r="AD6" s="38">
        <v>4</v>
      </c>
      <c r="AE6" s="29"/>
      <c r="AF6" s="3"/>
      <c r="AG6" s="3"/>
      <c r="AH6" s="18"/>
      <c r="AI6" s="3"/>
      <c r="AJ6" s="37" t="s">
        <v>111</v>
      </c>
      <c r="AK6" s="38">
        <v>1</v>
      </c>
      <c r="AL6" s="38">
        <v>2</v>
      </c>
      <c r="AM6" s="38">
        <v>3</v>
      </c>
      <c r="AN6" s="38" t="s">
        <v>112</v>
      </c>
      <c r="AO6" s="38">
        <v>4</v>
      </c>
      <c r="AP6" s="29"/>
    </row>
    <row r="7" spans="2:42" ht="19.5" customHeight="1">
      <c r="B7" s="18"/>
      <c r="C7" s="23" t="s">
        <v>113</v>
      </c>
      <c r="D7" s="28"/>
      <c r="E7" s="39">
        <v>120</v>
      </c>
      <c r="F7" s="37"/>
      <c r="G7" s="37"/>
      <c r="H7" s="38"/>
      <c r="I7" s="37"/>
      <c r="J7" s="29"/>
      <c r="M7" s="18"/>
      <c r="N7" s="23" t="s">
        <v>113</v>
      </c>
      <c r="O7" s="28"/>
      <c r="P7" s="37">
        <v>100</v>
      </c>
      <c r="Q7" s="37"/>
      <c r="R7" s="37"/>
      <c r="S7" s="38"/>
      <c r="T7" s="37"/>
      <c r="U7" s="29"/>
      <c r="V7" s="3"/>
      <c r="W7" s="18"/>
      <c r="X7" s="23" t="s">
        <v>113</v>
      </c>
      <c r="Y7" s="28"/>
      <c r="Z7" s="37">
        <v>280</v>
      </c>
      <c r="AA7" s="37"/>
      <c r="AB7" s="37"/>
      <c r="AC7" s="38"/>
      <c r="AD7" s="37"/>
      <c r="AE7" s="29"/>
      <c r="AF7" s="3"/>
      <c r="AG7" s="3"/>
      <c r="AH7" s="18"/>
      <c r="AI7" s="23" t="s">
        <v>113</v>
      </c>
      <c r="AJ7" s="28"/>
      <c r="AK7" s="37">
        <v>250</v>
      </c>
      <c r="AL7" s="37"/>
      <c r="AM7" s="37"/>
      <c r="AN7" s="38"/>
      <c r="AO7" s="37"/>
      <c r="AP7" s="29"/>
    </row>
    <row r="8" spans="2:42" ht="19.5" customHeight="1">
      <c r="B8" s="18"/>
      <c r="C8" s="23" t="s">
        <v>114</v>
      </c>
      <c r="D8" s="28"/>
      <c r="E8" s="39">
        <v>185</v>
      </c>
      <c r="F8" s="37"/>
      <c r="G8" s="37"/>
      <c r="H8" s="37"/>
      <c r="I8" s="37"/>
      <c r="J8" s="29"/>
      <c r="M8" s="18"/>
      <c r="N8" s="23" t="s">
        <v>114</v>
      </c>
      <c r="O8" s="28"/>
      <c r="P8" s="37">
        <v>105</v>
      </c>
      <c r="Q8" s="37"/>
      <c r="R8" s="37"/>
      <c r="S8" s="37"/>
      <c r="T8" s="37"/>
      <c r="U8" s="29"/>
      <c r="V8" s="3"/>
      <c r="W8" s="18"/>
      <c r="X8" s="23" t="s">
        <v>114</v>
      </c>
      <c r="Y8" s="28"/>
      <c r="Z8" s="37">
        <v>180</v>
      </c>
      <c r="AA8" s="37"/>
      <c r="AB8" s="37"/>
      <c r="AC8" s="37"/>
      <c r="AD8" s="37"/>
      <c r="AE8" s="29"/>
      <c r="AF8" s="3"/>
      <c r="AG8" s="3"/>
      <c r="AH8" s="18"/>
      <c r="AI8" s="23" t="s">
        <v>114</v>
      </c>
      <c r="AJ8" s="28"/>
      <c r="AK8" s="37">
        <v>165</v>
      </c>
      <c r="AL8" s="37"/>
      <c r="AM8" s="37"/>
      <c r="AN8" s="37"/>
      <c r="AO8" s="37"/>
      <c r="AP8" s="29"/>
    </row>
    <row r="9" spans="2:42" ht="19.5" customHeight="1">
      <c r="B9" s="18"/>
      <c r="C9" s="23" t="s">
        <v>115</v>
      </c>
      <c r="D9" s="28"/>
      <c r="E9" s="39"/>
      <c r="F9" s="37"/>
      <c r="G9" s="37"/>
      <c r="H9" s="37"/>
      <c r="I9" s="37"/>
      <c r="J9" s="29"/>
      <c r="M9" s="18"/>
      <c r="N9" s="23" t="s">
        <v>115</v>
      </c>
      <c r="O9" s="28"/>
      <c r="P9" s="37">
        <v>90</v>
      </c>
      <c r="Q9" s="37"/>
      <c r="R9" s="37"/>
      <c r="S9" s="37"/>
      <c r="T9" s="37"/>
      <c r="U9" s="29"/>
      <c r="V9" s="3"/>
      <c r="W9" s="18"/>
      <c r="X9" s="23" t="s">
        <v>115</v>
      </c>
      <c r="Y9" s="28"/>
      <c r="Z9" s="37">
        <v>250</v>
      </c>
      <c r="AA9" s="37"/>
      <c r="AB9" s="37"/>
      <c r="AC9" s="37"/>
      <c r="AD9" s="37"/>
      <c r="AE9" s="29"/>
      <c r="AF9" s="3"/>
      <c r="AG9" s="3"/>
      <c r="AH9" s="18"/>
      <c r="AI9" s="23" t="s">
        <v>115</v>
      </c>
      <c r="AJ9" s="28"/>
      <c r="AK9" s="37">
        <v>250</v>
      </c>
      <c r="AL9" s="37"/>
      <c r="AM9" s="37"/>
      <c r="AN9" s="37"/>
      <c r="AO9" s="37"/>
      <c r="AP9" s="29"/>
    </row>
    <row r="10" spans="2:42" ht="19.5" customHeight="1">
      <c r="B10" s="18"/>
      <c r="C10" s="3"/>
      <c r="D10" s="3"/>
      <c r="E10" s="36"/>
      <c r="F10" s="3"/>
      <c r="G10" s="37" t="s">
        <v>116</v>
      </c>
      <c r="H10" s="37"/>
      <c r="I10" s="3"/>
      <c r="J10" s="29"/>
      <c r="M10" s="18"/>
      <c r="N10" s="3"/>
      <c r="O10" s="3"/>
      <c r="P10" s="3"/>
      <c r="Q10" s="3"/>
      <c r="R10" s="37" t="s">
        <v>116</v>
      </c>
      <c r="S10" s="37"/>
      <c r="T10" s="3"/>
      <c r="U10" s="29"/>
      <c r="V10" s="3"/>
      <c r="W10" s="18"/>
      <c r="X10" s="3"/>
      <c r="Y10" s="3"/>
      <c r="Z10" s="3"/>
      <c r="AA10" s="3"/>
      <c r="AB10" s="37" t="s">
        <v>116</v>
      </c>
      <c r="AC10" s="37"/>
      <c r="AD10" s="3"/>
      <c r="AE10" s="29"/>
      <c r="AF10" s="3"/>
      <c r="AG10" s="3"/>
      <c r="AH10" s="18"/>
      <c r="AI10" s="3"/>
      <c r="AJ10" s="3"/>
      <c r="AK10" s="3"/>
      <c r="AL10" s="3"/>
      <c r="AM10" s="37" t="s">
        <v>116</v>
      </c>
      <c r="AN10" s="37"/>
      <c r="AO10" s="3"/>
      <c r="AP10" s="29"/>
    </row>
    <row r="11" spans="2:42" ht="19.5" customHeight="1">
      <c r="B11" s="18"/>
      <c r="C11" s="3"/>
      <c r="D11" s="3"/>
      <c r="E11" s="36"/>
      <c r="F11" s="3"/>
      <c r="G11" s="37" t="s">
        <v>117</v>
      </c>
      <c r="H11" s="37"/>
      <c r="I11" s="3"/>
      <c r="J11" s="29"/>
      <c r="M11" s="18"/>
      <c r="N11" s="3"/>
      <c r="O11" s="3"/>
      <c r="P11" s="3"/>
      <c r="Q11" s="3"/>
      <c r="R11" s="37" t="s">
        <v>117</v>
      </c>
      <c r="S11" s="37"/>
      <c r="T11" s="3"/>
      <c r="U11" s="29"/>
      <c r="V11" s="3"/>
      <c r="W11" s="18"/>
      <c r="X11" s="3"/>
      <c r="Y11" s="3"/>
      <c r="Z11" s="3"/>
      <c r="AA11" s="3"/>
      <c r="AB11" s="37" t="s">
        <v>117</v>
      </c>
      <c r="AC11" s="37"/>
      <c r="AD11" s="3"/>
      <c r="AE11" s="29"/>
      <c r="AF11" s="3"/>
      <c r="AG11" s="3"/>
      <c r="AH11" s="18"/>
      <c r="AI11" s="3"/>
      <c r="AJ11" s="3"/>
      <c r="AK11" s="3"/>
      <c r="AL11" s="3"/>
      <c r="AM11" s="37" t="s">
        <v>117</v>
      </c>
      <c r="AN11" s="37"/>
      <c r="AO11" s="3"/>
      <c r="AP11" s="29"/>
    </row>
    <row r="12" spans="2:42" ht="3.75" customHeight="1">
      <c r="B12" s="30"/>
      <c r="C12" s="31"/>
      <c r="D12" s="31"/>
      <c r="E12" s="32"/>
      <c r="F12" s="31"/>
      <c r="G12" s="31"/>
      <c r="H12" s="31"/>
      <c r="I12" s="31"/>
      <c r="J12" s="33"/>
      <c r="M12" s="30"/>
      <c r="N12" s="31"/>
      <c r="O12" s="31"/>
      <c r="P12" s="31"/>
      <c r="Q12" s="31"/>
      <c r="R12" s="31"/>
      <c r="S12" s="31"/>
      <c r="T12" s="31"/>
      <c r="U12" s="33"/>
      <c r="V12" s="3"/>
      <c r="W12" s="30"/>
      <c r="X12" s="31"/>
      <c r="Y12" s="31"/>
      <c r="Z12" s="31"/>
      <c r="AA12" s="31"/>
      <c r="AB12" s="31"/>
      <c r="AC12" s="31"/>
      <c r="AD12" s="31"/>
      <c r="AE12" s="33"/>
      <c r="AF12" s="3"/>
      <c r="AG12" s="3"/>
      <c r="AH12" s="30"/>
      <c r="AI12" s="31"/>
      <c r="AJ12" s="31"/>
      <c r="AK12" s="31"/>
      <c r="AL12" s="31"/>
      <c r="AM12" s="31"/>
      <c r="AN12" s="31"/>
      <c r="AO12" s="31"/>
      <c r="AP12" s="33"/>
    </row>
    <row r="13" spans="2:42" ht="3.75" customHeight="1">
      <c r="B13" s="17"/>
      <c r="C13" s="20"/>
      <c r="D13" s="20"/>
      <c r="E13" s="21"/>
      <c r="F13" s="20"/>
      <c r="G13" s="20"/>
      <c r="H13" s="20"/>
      <c r="I13" s="20"/>
      <c r="J13" s="22"/>
      <c r="M13" s="17"/>
      <c r="N13" s="20"/>
      <c r="O13" s="20"/>
      <c r="P13" s="20"/>
      <c r="Q13" s="20"/>
      <c r="R13" s="20"/>
      <c r="S13" s="20"/>
      <c r="T13" s="20"/>
      <c r="U13" s="22"/>
      <c r="V13" s="3"/>
      <c r="W13" s="17"/>
      <c r="X13" s="20"/>
      <c r="Y13" s="20"/>
      <c r="Z13" s="20"/>
      <c r="AA13" s="20"/>
      <c r="AB13" s="20"/>
      <c r="AC13" s="20"/>
      <c r="AD13" s="20"/>
      <c r="AE13" s="22"/>
      <c r="AF13" s="3"/>
      <c r="AG13" s="3"/>
      <c r="AH13" s="17"/>
      <c r="AI13" s="20"/>
      <c r="AJ13" s="20"/>
      <c r="AK13" s="20"/>
      <c r="AL13" s="20"/>
      <c r="AM13" s="20"/>
      <c r="AN13" s="20"/>
      <c r="AO13" s="20"/>
      <c r="AP13" s="22"/>
    </row>
    <row r="14" spans="2:42" ht="19.5" customHeight="1">
      <c r="B14" s="18"/>
      <c r="C14" s="23" t="s">
        <v>98</v>
      </c>
      <c r="D14" s="26" t="s">
        <v>41</v>
      </c>
      <c r="E14" s="25"/>
      <c r="F14" s="26"/>
      <c r="G14" s="26"/>
      <c r="H14" s="26"/>
      <c r="I14" s="37" t="s">
        <v>118</v>
      </c>
      <c r="J14" s="29"/>
      <c r="M14" s="18"/>
      <c r="N14" s="23" t="s">
        <v>98</v>
      </c>
      <c r="O14" s="26" t="s">
        <v>119</v>
      </c>
      <c r="P14" s="26"/>
      <c r="Q14" s="26"/>
      <c r="R14" s="26"/>
      <c r="S14" s="26"/>
      <c r="T14" s="37"/>
      <c r="U14" s="29"/>
      <c r="V14" s="3"/>
      <c r="W14" s="18"/>
      <c r="X14" s="23" t="s">
        <v>98</v>
      </c>
      <c r="Y14" s="26" t="s">
        <v>120</v>
      </c>
      <c r="Z14" s="26"/>
      <c r="AA14" s="26"/>
      <c r="AB14" s="26"/>
      <c r="AC14" s="26"/>
      <c r="AD14" s="37" t="s">
        <v>100</v>
      </c>
      <c r="AE14" s="29"/>
      <c r="AF14" s="3"/>
      <c r="AG14" s="3"/>
      <c r="AH14" s="18"/>
      <c r="AI14" s="23" t="s">
        <v>98</v>
      </c>
      <c r="AJ14" s="26" t="s">
        <v>33</v>
      </c>
      <c r="AK14" s="26"/>
      <c r="AL14" s="26"/>
      <c r="AM14" s="26"/>
      <c r="AN14" s="26"/>
      <c r="AO14" s="37"/>
      <c r="AP14" s="29"/>
    </row>
    <row r="15" spans="2:42" ht="19.5" customHeight="1">
      <c r="B15" s="18"/>
      <c r="C15" s="23" t="s">
        <v>103</v>
      </c>
      <c r="D15" s="26"/>
      <c r="E15" s="25" t="s">
        <v>23</v>
      </c>
      <c r="F15" s="28"/>
      <c r="G15" s="23" t="s">
        <v>104</v>
      </c>
      <c r="H15" s="26">
        <v>880403</v>
      </c>
      <c r="I15" s="28"/>
      <c r="J15" s="29"/>
      <c r="M15" s="18"/>
      <c r="N15" s="23" t="s">
        <v>103</v>
      </c>
      <c r="O15" s="26" t="s">
        <v>23</v>
      </c>
      <c r="P15" s="26"/>
      <c r="Q15" s="28"/>
      <c r="R15" s="23" t="s">
        <v>104</v>
      </c>
      <c r="S15" s="26">
        <v>940822</v>
      </c>
      <c r="T15" s="28"/>
      <c r="U15" s="29"/>
      <c r="V15" s="3"/>
      <c r="W15" s="18"/>
      <c r="X15" s="23" t="s">
        <v>103</v>
      </c>
      <c r="Y15" s="26" t="s">
        <v>121</v>
      </c>
      <c r="Z15" s="26"/>
      <c r="AA15" s="28"/>
      <c r="AB15" s="23" t="s">
        <v>104</v>
      </c>
      <c r="AC15" s="26">
        <v>570109</v>
      </c>
      <c r="AD15" s="28"/>
      <c r="AE15" s="29"/>
      <c r="AF15" s="3"/>
      <c r="AG15" s="3"/>
      <c r="AH15" s="18"/>
      <c r="AI15" s="23" t="s">
        <v>103</v>
      </c>
      <c r="AJ15" s="26" t="s">
        <v>23</v>
      </c>
      <c r="AK15" s="26"/>
      <c r="AL15" s="28"/>
      <c r="AM15" s="23" t="s">
        <v>104</v>
      </c>
      <c r="AN15" s="26">
        <v>930510</v>
      </c>
      <c r="AO15" s="28"/>
      <c r="AP15" s="29"/>
    </row>
    <row r="16" spans="2:42" ht="19.5" customHeight="1">
      <c r="B16" s="18"/>
      <c r="C16" s="23" t="s">
        <v>107</v>
      </c>
      <c r="D16" s="28">
        <v>73.05</v>
      </c>
      <c r="E16" s="34" t="s">
        <v>109</v>
      </c>
      <c r="F16" s="28"/>
      <c r="G16" s="23" t="s">
        <v>110</v>
      </c>
      <c r="H16" s="26"/>
      <c r="I16" s="28"/>
      <c r="J16" s="29"/>
      <c r="M16" s="18"/>
      <c r="N16" s="23" t="s">
        <v>107</v>
      </c>
      <c r="O16" s="28" t="s">
        <v>122</v>
      </c>
      <c r="P16" s="23" t="s">
        <v>109</v>
      </c>
      <c r="Q16" s="28">
        <v>56</v>
      </c>
      <c r="R16" s="23" t="s">
        <v>110</v>
      </c>
      <c r="S16" s="26"/>
      <c r="T16" s="28"/>
      <c r="U16" s="29"/>
      <c r="V16" s="3"/>
      <c r="W16" s="18"/>
      <c r="X16" s="23" t="s">
        <v>107</v>
      </c>
      <c r="Y16" s="28">
        <v>77.8</v>
      </c>
      <c r="Z16" s="23" t="s">
        <v>109</v>
      </c>
      <c r="AA16" s="35">
        <v>30072</v>
      </c>
      <c r="AB16" s="23" t="s">
        <v>110</v>
      </c>
      <c r="AC16" s="26"/>
      <c r="AD16" s="28"/>
      <c r="AE16" s="29"/>
      <c r="AF16" s="3"/>
      <c r="AG16" s="3"/>
      <c r="AH16" s="18"/>
      <c r="AI16" s="23" t="s">
        <v>107</v>
      </c>
      <c r="AJ16" s="28">
        <v>64.8</v>
      </c>
      <c r="AK16" s="23" t="s">
        <v>109</v>
      </c>
      <c r="AL16" s="28">
        <v>67.5</v>
      </c>
      <c r="AM16" s="23" t="s">
        <v>110</v>
      </c>
      <c r="AN16" s="26"/>
      <c r="AO16" s="28"/>
      <c r="AP16" s="29"/>
    </row>
    <row r="17" spans="2:42" ht="13.5" customHeight="1">
      <c r="B17" s="18"/>
      <c r="C17" s="3"/>
      <c r="D17" s="3"/>
      <c r="E17" s="36"/>
      <c r="F17" s="3"/>
      <c r="G17" s="3"/>
      <c r="H17" s="3"/>
      <c r="I17" s="3"/>
      <c r="J17" s="29"/>
      <c r="M17" s="18"/>
      <c r="N17" s="3"/>
      <c r="O17" s="3"/>
      <c r="P17" s="3"/>
      <c r="Q17" s="3"/>
      <c r="R17" s="3"/>
      <c r="S17" s="3"/>
      <c r="T17" s="3"/>
      <c r="U17" s="29"/>
      <c r="V17" s="3"/>
      <c r="W17" s="18"/>
      <c r="X17" s="3"/>
      <c r="Y17" s="3"/>
      <c r="Z17" s="3"/>
      <c r="AA17" s="3"/>
      <c r="AB17" s="3"/>
      <c r="AC17" s="3"/>
      <c r="AD17" s="3"/>
      <c r="AE17" s="29"/>
      <c r="AF17" s="3"/>
      <c r="AG17" s="3"/>
      <c r="AH17" s="18"/>
      <c r="AI17" s="3"/>
      <c r="AJ17" s="3"/>
      <c r="AK17" s="3"/>
      <c r="AL17" s="3"/>
      <c r="AM17" s="3"/>
      <c r="AN17" s="3"/>
      <c r="AO17" s="3"/>
      <c r="AP17" s="29"/>
    </row>
    <row r="18" spans="2:42" ht="19.5" customHeight="1">
      <c r="B18" s="18"/>
      <c r="C18" s="3"/>
      <c r="D18" s="37" t="s">
        <v>111</v>
      </c>
      <c r="E18" s="38">
        <v>1</v>
      </c>
      <c r="F18" s="38">
        <v>2</v>
      </c>
      <c r="G18" s="38">
        <v>3</v>
      </c>
      <c r="H18" s="38" t="s">
        <v>112</v>
      </c>
      <c r="I18" s="38">
        <v>4</v>
      </c>
      <c r="J18" s="29"/>
      <c r="M18" s="18"/>
      <c r="N18" s="3"/>
      <c r="O18" s="37" t="s">
        <v>111</v>
      </c>
      <c r="P18" s="38">
        <v>1</v>
      </c>
      <c r="Q18" s="38">
        <v>2</v>
      </c>
      <c r="R18" s="38">
        <v>3</v>
      </c>
      <c r="S18" s="38" t="s">
        <v>112</v>
      </c>
      <c r="T18" s="38">
        <v>4</v>
      </c>
      <c r="U18" s="29"/>
      <c r="V18" s="3"/>
      <c r="W18" s="18"/>
      <c r="X18" s="3"/>
      <c r="Y18" s="37" t="s">
        <v>111</v>
      </c>
      <c r="Z18" s="38">
        <v>1</v>
      </c>
      <c r="AA18" s="38">
        <v>2</v>
      </c>
      <c r="AB18" s="38">
        <v>3</v>
      </c>
      <c r="AC18" s="38" t="s">
        <v>112</v>
      </c>
      <c r="AD18" s="38">
        <v>4</v>
      </c>
      <c r="AE18" s="29"/>
      <c r="AF18" s="3"/>
      <c r="AG18" s="3"/>
      <c r="AH18" s="18"/>
      <c r="AI18" s="3"/>
      <c r="AJ18" s="37" t="s">
        <v>111</v>
      </c>
      <c r="AK18" s="38">
        <v>1</v>
      </c>
      <c r="AL18" s="38">
        <v>2</v>
      </c>
      <c r="AM18" s="38">
        <v>3</v>
      </c>
      <c r="AN18" s="38" t="s">
        <v>112</v>
      </c>
      <c r="AO18" s="38">
        <v>4</v>
      </c>
      <c r="AP18" s="29"/>
    </row>
    <row r="19" spans="2:42" ht="19.5" customHeight="1">
      <c r="B19" s="18"/>
      <c r="C19" s="23" t="s">
        <v>113</v>
      </c>
      <c r="D19" s="28"/>
      <c r="E19" s="39">
        <v>140</v>
      </c>
      <c r="F19" s="37"/>
      <c r="G19" s="37"/>
      <c r="H19" s="38"/>
      <c r="I19" s="37"/>
      <c r="J19" s="29"/>
      <c r="M19" s="18"/>
      <c r="N19" s="23" t="s">
        <v>113</v>
      </c>
      <c r="O19" s="28"/>
      <c r="P19" s="40">
        <v>72.5</v>
      </c>
      <c r="Q19" s="37"/>
      <c r="R19" s="37"/>
      <c r="S19" s="38"/>
      <c r="T19" s="37"/>
      <c r="U19" s="29"/>
      <c r="V19" s="3"/>
      <c r="W19" s="18"/>
      <c r="X19" s="23" t="s">
        <v>113</v>
      </c>
      <c r="Y19" s="28"/>
      <c r="Z19" s="37">
        <v>175</v>
      </c>
      <c r="AA19" s="37"/>
      <c r="AB19" s="37"/>
      <c r="AC19" s="38"/>
      <c r="AD19" s="37"/>
      <c r="AE19" s="29"/>
      <c r="AF19" s="3"/>
      <c r="AG19" s="3"/>
      <c r="AH19" s="18"/>
      <c r="AI19" s="23" t="s">
        <v>113</v>
      </c>
      <c r="AJ19" s="28"/>
      <c r="AK19" s="37">
        <v>112.5</v>
      </c>
      <c r="AL19" s="37"/>
      <c r="AM19" s="37"/>
      <c r="AN19" s="38"/>
      <c r="AO19" s="37"/>
      <c r="AP19" s="29"/>
    </row>
    <row r="20" spans="2:42" ht="19.5" customHeight="1">
      <c r="B20" s="18"/>
      <c r="C20" s="23" t="s">
        <v>114</v>
      </c>
      <c r="D20" s="28"/>
      <c r="E20" s="39">
        <v>110</v>
      </c>
      <c r="F20" s="37"/>
      <c r="G20" s="37"/>
      <c r="H20" s="37"/>
      <c r="I20" s="37"/>
      <c r="J20" s="29"/>
      <c r="M20" s="18"/>
      <c r="N20" s="23" t="s">
        <v>114</v>
      </c>
      <c r="O20" s="28"/>
      <c r="P20" s="37">
        <v>30</v>
      </c>
      <c r="Q20" s="37"/>
      <c r="R20" s="37"/>
      <c r="S20" s="37"/>
      <c r="T20" s="37"/>
      <c r="U20" s="29"/>
      <c r="V20" s="3"/>
      <c r="W20" s="18"/>
      <c r="X20" s="23" t="s">
        <v>114</v>
      </c>
      <c r="Y20" s="28"/>
      <c r="Z20" s="37">
        <v>97.5</v>
      </c>
      <c r="AA20" s="37"/>
      <c r="AB20" s="37"/>
      <c r="AC20" s="37"/>
      <c r="AD20" s="37"/>
      <c r="AE20" s="29"/>
      <c r="AF20" s="3"/>
      <c r="AG20" s="3"/>
      <c r="AH20" s="18"/>
      <c r="AI20" s="23" t="s">
        <v>114</v>
      </c>
      <c r="AJ20" s="28"/>
      <c r="AK20" s="37">
        <v>50</v>
      </c>
      <c r="AL20" s="37"/>
      <c r="AM20" s="37"/>
      <c r="AN20" s="37"/>
      <c r="AO20" s="37"/>
      <c r="AP20" s="29"/>
    </row>
    <row r="21" spans="2:42" ht="19.5" customHeight="1">
      <c r="B21" s="18"/>
      <c r="C21" s="23" t="s">
        <v>115</v>
      </c>
      <c r="D21" s="28"/>
      <c r="E21" s="39">
        <v>140</v>
      </c>
      <c r="F21" s="37"/>
      <c r="G21" s="37"/>
      <c r="H21" s="37"/>
      <c r="I21" s="37"/>
      <c r="J21" s="29"/>
      <c r="M21" s="18"/>
      <c r="N21" s="23" t="s">
        <v>115</v>
      </c>
      <c r="O21" s="28"/>
      <c r="P21" s="37">
        <v>75</v>
      </c>
      <c r="Q21" s="37"/>
      <c r="R21" s="37"/>
      <c r="S21" s="37"/>
      <c r="T21" s="37"/>
      <c r="U21" s="29"/>
      <c r="V21" s="3"/>
      <c r="W21" s="18"/>
      <c r="X21" s="23" t="s">
        <v>115</v>
      </c>
      <c r="Y21" s="28"/>
      <c r="Z21" s="37">
        <v>170</v>
      </c>
      <c r="AA21" s="37"/>
      <c r="AB21" s="37"/>
      <c r="AC21" s="37"/>
      <c r="AD21" s="37"/>
      <c r="AE21" s="29"/>
      <c r="AF21" s="3"/>
      <c r="AG21" s="3"/>
      <c r="AH21" s="18"/>
      <c r="AI21" s="23" t="s">
        <v>115</v>
      </c>
      <c r="AJ21" s="28"/>
      <c r="AK21" s="37">
        <v>105</v>
      </c>
      <c r="AL21" s="37"/>
      <c r="AM21" s="37"/>
      <c r="AN21" s="37"/>
      <c r="AO21" s="37"/>
      <c r="AP21" s="29"/>
    </row>
    <row r="22" spans="2:42" ht="19.5" customHeight="1">
      <c r="B22" s="18"/>
      <c r="C22" s="3"/>
      <c r="D22" s="3"/>
      <c r="E22" s="36"/>
      <c r="F22" s="3"/>
      <c r="G22" s="37" t="s">
        <v>116</v>
      </c>
      <c r="H22" s="37"/>
      <c r="I22" s="3"/>
      <c r="J22" s="29"/>
      <c r="M22" s="18"/>
      <c r="N22" s="3"/>
      <c r="O22" s="3"/>
      <c r="P22" s="3"/>
      <c r="Q22" s="3"/>
      <c r="R22" s="37" t="s">
        <v>116</v>
      </c>
      <c r="S22" s="37"/>
      <c r="T22" s="3"/>
      <c r="U22" s="29"/>
      <c r="V22" s="3"/>
      <c r="W22" s="18"/>
      <c r="X22" s="3"/>
      <c r="Y22" s="3"/>
      <c r="Z22" s="3"/>
      <c r="AA22" s="3"/>
      <c r="AB22" s="37" t="s">
        <v>116</v>
      </c>
      <c r="AC22" s="37"/>
      <c r="AD22" s="3"/>
      <c r="AE22" s="29"/>
      <c r="AF22" s="3"/>
      <c r="AG22" s="3"/>
      <c r="AH22" s="18"/>
      <c r="AI22" s="3"/>
      <c r="AJ22" s="3"/>
      <c r="AK22" s="3"/>
      <c r="AL22" s="3"/>
      <c r="AM22" s="37" t="s">
        <v>116</v>
      </c>
      <c r="AN22" s="37"/>
      <c r="AO22" s="3"/>
      <c r="AP22" s="29"/>
    </row>
    <row r="23" spans="2:42" ht="19.5" customHeight="1">
      <c r="B23" s="18"/>
      <c r="C23" s="3"/>
      <c r="D23" s="3"/>
      <c r="E23" s="36"/>
      <c r="F23" s="3"/>
      <c r="G23" s="37" t="s">
        <v>117</v>
      </c>
      <c r="H23" s="37"/>
      <c r="I23" s="3"/>
      <c r="J23" s="29"/>
      <c r="M23" s="18"/>
      <c r="N23" s="3"/>
      <c r="O23" s="3"/>
      <c r="P23" s="3"/>
      <c r="Q23" s="3"/>
      <c r="R23" s="37" t="s">
        <v>117</v>
      </c>
      <c r="S23" s="37"/>
      <c r="T23" s="3"/>
      <c r="U23" s="29"/>
      <c r="V23" s="3"/>
      <c r="W23" s="18"/>
      <c r="X23" s="3"/>
      <c r="Y23" s="3"/>
      <c r="Z23" s="3"/>
      <c r="AA23" s="3"/>
      <c r="AB23" s="37" t="s">
        <v>117</v>
      </c>
      <c r="AC23" s="37"/>
      <c r="AD23" s="3"/>
      <c r="AE23" s="29"/>
      <c r="AF23" s="3"/>
      <c r="AG23" s="3"/>
      <c r="AH23" s="18"/>
      <c r="AI23" s="3"/>
      <c r="AJ23" s="3"/>
      <c r="AK23" s="3"/>
      <c r="AL23" s="3"/>
      <c r="AM23" s="37" t="s">
        <v>117</v>
      </c>
      <c r="AN23" s="37"/>
      <c r="AO23" s="3"/>
      <c r="AP23" s="29"/>
    </row>
    <row r="24" spans="2:42" ht="3.75" customHeight="1">
      <c r="B24" s="30"/>
      <c r="C24" s="31"/>
      <c r="D24" s="31"/>
      <c r="E24" s="32"/>
      <c r="F24" s="31"/>
      <c r="G24" s="31"/>
      <c r="H24" s="31"/>
      <c r="I24" s="31"/>
      <c r="J24" s="33"/>
      <c r="M24" s="30"/>
      <c r="N24" s="31"/>
      <c r="O24" s="31"/>
      <c r="P24" s="31"/>
      <c r="Q24" s="31"/>
      <c r="R24" s="31"/>
      <c r="S24" s="31"/>
      <c r="T24" s="31"/>
      <c r="U24" s="33"/>
      <c r="V24" s="3"/>
      <c r="W24" s="30"/>
      <c r="X24" s="31"/>
      <c r="Y24" s="31"/>
      <c r="Z24" s="31"/>
      <c r="AA24" s="31"/>
      <c r="AB24" s="31"/>
      <c r="AC24" s="31"/>
      <c r="AD24" s="31"/>
      <c r="AE24" s="33"/>
      <c r="AF24" s="3"/>
      <c r="AG24" s="3"/>
      <c r="AH24" s="30"/>
      <c r="AI24" s="31"/>
      <c r="AJ24" s="31"/>
      <c r="AK24" s="31"/>
      <c r="AL24" s="31"/>
      <c r="AM24" s="31"/>
      <c r="AN24" s="31"/>
      <c r="AO24" s="31"/>
      <c r="AP24" s="33"/>
    </row>
    <row r="25" spans="2:42" ht="4.5" customHeight="1">
      <c r="B25" s="17"/>
      <c r="C25" s="20"/>
      <c r="D25" s="20"/>
      <c r="E25" s="21"/>
      <c r="F25" s="20"/>
      <c r="G25" s="20"/>
      <c r="H25" s="20"/>
      <c r="I25" s="20"/>
      <c r="J25" s="22"/>
      <c r="M25" s="17"/>
      <c r="N25" s="20"/>
      <c r="O25" s="20"/>
      <c r="P25" s="20"/>
      <c r="Q25" s="20"/>
      <c r="R25" s="20"/>
      <c r="S25" s="20"/>
      <c r="T25" s="20"/>
      <c r="U25" s="22"/>
      <c r="V25" s="3"/>
      <c r="W25" s="17"/>
      <c r="X25" s="20"/>
      <c r="Y25" s="20"/>
      <c r="Z25" s="20"/>
      <c r="AA25" s="20"/>
      <c r="AB25" s="20"/>
      <c r="AC25" s="20"/>
      <c r="AD25" s="20"/>
      <c r="AE25" s="22"/>
      <c r="AF25" s="3"/>
      <c r="AG25" s="3"/>
      <c r="AH25" s="17"/>
      <c r="AI25" s="20"/>
      <c r="AJ25" s="20"/>
      <c r="AK25" s="20"/>
      <c r="AL25" s="20"/>
      <c r="AM25" s="20"/>
      <c r="AN25" s="20"/>
      <c r="AO25" s="20"/>
      <c r="AP25" s="22"/>
    </row>
    <row r="26" spans="2:42" ht="19.5" customHeight="1">
      <c r="B26" s="18"/>
      <c r="C26" s="23" t="s">
        <v>98</v>
      </c>
      <c r="D26" s="26" t="s">
        <v>123</v>
      </c>
      <c r="E26" s="25"/>
      <c r="F26" s="26"/>
      <c r="G26" s="26"/>
      <c r="H26" s="26"/>
      <c r="I26" s="37" t="s">
        <v>118</v>
      </c>
      <c r="J26" s="29"/>
      <c r="M26" s="18"/>
      <c r="N26" s="23" t="s">
        <v>98</v>
      </c>
      <c r="O26" s="26" t="s">
        <v>124</v>
      </c>
      <c r="P26" s="26"/>
      <c r="Q26" s="26"/>
      <c r="R26" s="26"/>
      <c r="S26" s="26"/>
      <c r="T26" s="37"/>
      <c r="U26" s="29"/>
      <c r="V26" s="3"/>
      <c r="W26" s="18"/>
      <c r="X26" s="23" t="s">
        <v>98</v>
      </c>
      <c r="Y26" s="26" t="s">
        <v>125</v>
      </c>
      <c r="Z26" s="26"/>
      <c r="AA26" s="26"/>
      <c r="AB26" s="26"/>
      <c r="AC26" s="26"/>
      <c r="AD26" s="37" t="s">
        <v>100</v>
      </c>
      <c r="AE26" s="29"/>
      <c r="AF26" s="3"/>
      <c r="AG26" s="3"/>
      <c r="AH26" s="18"/>
      <c r="AI26" s="23" t="s">
        <v>98</v>
      </c>
      <c r="AJ26" s="26" t="s">
        <v>126</v>
      </c>
      <c r="AK26" s="26"/>
      <c r="AL26" s="26"/>
      <c r="AM26" s="26"/>
      <c r="AN26" s="26"/>
      <c r="AO26" s="37"/>
      <c r="AP26" s="29"/>
    </row>
    <row r="27" spans="2:42" ht="19.5" customHeight="1">
      <c r="B27" s="18"/>
      <c r="C27" s="23" t="s">
        <v>103</v>
      </c>
      <c r="D27" s="26" t="s">
        <v>127</v>
      </c>
      <c r="E27" s="25"/>
      <c r="F27" s="28"/>
      <c r="G27" s="23" t="s">
        <v>104</v>
      </c>
      <c r="H27" s="26">
        <v>871027</v>
      </c>
      <c r="I27" s="28"/>
      <c r="J27" s="29"/>
      <c r="M27" s="18"/>
      <c r="N27" s="23" t="s">
        <v>103</v>
      </c>
      <c r="O27" s="26" t="s">
        <v>23</v>
      </c>
      <c r="P27" s="26"/>
      <c r="Q27" s="28"/>
      <c r="R27" s="23" t="s">
        <v>104</v>
      </c>
      <c r="S27" s="26">
        <v>940207</v>
      </c>
      <c r="T27" s="28"/>
      <c r="U27" s="29"/>
      <c r="V27" s="3"/>
      <c r="W27" s="18"/>
      <c r="X27" s="23" t="s">
        <v>103</v>
      </c>
      <c r="Y27" s="26" t="s">
        <v>121</v>
      </c>
      <c r="Z27" s="26"/>
      <c r="AA27" s="28"/>
      <c r="AB27" s="23" t="s">
        <v>104</v>
      </c>
      <c r="AC27" s="26">
        <v>531124</v>
      </c>
      <c r="AD27" s="28"/>
      <c r="AE27" s="29"/>
      <c r="AF27" s="3"/>
      <c r="AG27" s="3"/>
      <c r="AH27" s="18"/>
      <c r="AI27" s="23" t="s">
        <v>103</v>
      </c>
      <c r="AJ27" s="26" t="s">
        <v>106</v>
      </c>
      <c r="AK27" s="26"/>
      <c r="AL27" s="28"/>
      <c r="AM27" s="23" t="s">
        <v>104</v>
      </c>
      <c r="AN27" s="26">
        <v>830125</v>
      </c>
      <c r="AO27" s="28"/>
      <c r="AP27" s="29"/>
    </row>
    <row r="28" spans="2:42" ht="19.5" customHeight="1">
      <c r="B28" s="18"/>
      <c r="C28" s="23" t="s">
        <v>107</v>
      </c>
      <c r="D28" s="28">
        <v>78.55</v>
      </c>
      <c r="E28" s="34" t="s">
        <v>109</v>
      </c>
      <c r="F28" s="28">
        <v>82.5</v>
      </c>
      <c r="G28" s="23" t="s">
        <v>110</v>
      </c>
      <c r="H28" s="26"/>
      <c r="I28" s="28"/>
      <c r="J28" s="29"/>
      <c r="M28" s="18"/>
      <c r="N28" s="23" t="s">
        <v>107</v>
      </c>
      <c r="O28" s="28" t="s">
        <v>128</v>
      </c>
      <c r="P28" s="23" t="s">
        <v>109</v>
      </c>
      <c r="Q28" s="35">
        <v>24593</v>
      </c>
      <c r="R28" s="23" t="s">
        <v>110</v>
      </c>
      <c r="S28" s="26"/>
      <c r="T28" s="28"/>
      <c r="U28" s="29"/>
      <c r="V28" s="3"/>
      <c r="W28" s="18"/>
      <c r="X28" s="23" t="s">
        <v>107</v>
      </c>
      <c r="Y28" s="28">
        <v>88.8</v>
      </c>
      <c r="Z28" s="23" t="s">
        <v>109</v>
      </c>
      <c r="AA28" s="28">
        <v>90</v>
      </c>
      <c r="AB28" s="23" t="s">
        <v>110</v>
      </c>
      <c r="AC28" s="26"/>
      <c r="AD28" s="28"/>
      <c r="AE28" s="29"/>
      <c r="AF28" s="3"/>
      <c r="AG28" s="3"/>
      <c r="AH28" s="18"/>
      <c r="AI28" s="23" t="s">
        <v>107</v>
      </c>
      <c r="AJ28" s="28">
        <v>88.35</v>
      </c>
      <c r="AK28" s="23" t="s">
        <v>109</v>
      </c>
      <c r="AL28" s="28">
        <v>90</v>
      </c>
      <c r="AM28" s="23" t="s">
        <v>110</v>
      </c>
      <c r="AN28" s="26"/>
      <c r="AO28" s="28"/>
      <c r="AP28" s="29"/>
    </row>
    <row r="29" spans="2:42" ht="13.5" customHeight="1">
      <c r="B29" s="18"/>
      <c r="C29" s="3"/>
      <c r="D29" s="3"/>
      <c r="E29" s="36"/>
      <c r="F29" s="3"/>
      <c r="G29" s="3"/>
      <c r="H29" s="3"/>
      <c r="I29" s="3"/>
      <c r="J29" s="29"/>
      <c r="M29" s="18"/>
      <c r="N29" s="3"/>
      <c r="O29" s="3"/>
      <c r="P29" s="3"/>
      <c r="Q29" s="3"/>
      <c r="R29" s="3"/>
      <c r="S29" s="3"/>
      <c r="T29" s="3"/>
      <c r="U29" s="29"/>
      <c r="V29" s="3"/>
      <c r="W29" s="18"/>
      <c r="X29" s="3"/>
      <c r="Y29" s="3"/>
      <c r="Z29" s="3"/>
      <c r="AA29" s="3"/>
      <c r="AB29" s="3"/>
      <c r="AC29" s="3"/>
      <c r="AD29" s="3"/>
      <c r="AE29" s="29"/>
      <c r="AF29" s="3"/>
      <c r="AG29" s="3"/>
      <c r="AH29" s="18"/>
      <c r="AI29" s="3"/>
      <c r="AJ29" s="3"/>
      <c r="AK29" s="3"/>
      <c r="AL29" s="3"/>
      <c r="AM29" s="3"/>
      <c r="AN29" s="3"/>
      <c r="AO29" s="3"/>
      <c r="AP29" s="29"/>
    </row>
    <row r="30" spans="2:42" ht="19.5" customHeight="1">
      <c r="B30" s="18"/>
      <c r="C30" s="3"/>
      <c r="D30" s="37" t="s">
        <v>111</v>
      </c>
      <c r="E30" s="38">
        <v>1</v>
      </c>
      <c r="F30" s="38">
        <v>2</v>
      </c>
      <c r="G30" s="38">
        <v>3</v>
      </c>
      <c r="H30" s="38" t="s">
        <v>112</v>
      </c>
      <c r="I30" s="38">
        <v>4</v>
      </c>
      <c r="J30" s="29"/>
      <c r="M30" s="18"/>
      <c r="N30" s="3"/>
      <c r="O30" s="37" t="s">
        <v>111</v>
      </c>
      <c r="P30" s="38">
        <v>1</v>
      </c>
      <c r="Q30" s="38">
        <v>2</v>
      </c>
      <c r="R30" s="38">
        <v>3</v>
      </c>
      <c r="S30" s="38" t="s">
        <v>112</v>
      </c>
      <c r="T30" s="38">
        <v>4</v>
      </c>
      <c r="U30" s="29"/>
      <c r="V30" s="3"/>
      <c r="W30" s="18"/>
      <c r="X30" s="3"/>
      <c r="Y30" s="37" t="s">
        <v>111</v>
      </c>
      <c r="Z30" s="38">
        <v>1</v>
      </c>
      <c r="AA30" s="38">
        <v>2</v>
      </c>
      <c r="AB30" s="38">
        <v>3</v>
      </c>
      <c r="AC30" s="38" t="s">
        <v>112</v>
      </c>
      <c r="AD30" s="38">
        <v>4</v>
      </c>
      <c r="AE30" s="29"/>
      <c r="AF30" s="3"/>
      <c r="AG30" s="3"/>
      <c r="AH30" s="18"/>
      <c r="AI30" s="3"/>
      <c r="AJ30" s="37" t="s">
        <v>111</v>
      </c>
      <c r="AK30" s="38">
        <v>1</v>
      </c>
      <c r="AL30" s="38">
        <v>2</v>
      </c>
      <c r="AM30" s="38">
        <v>3</v>
      </c>
      <c r="AN30" s="38" t="s">
        <v>112</v>
      </c>
      <c r="AO30" s="38">
        <v>4</v>
      </c>
      <c r="AP30" s="29"/>
    </row>
    <row r="31" spans="2:42" ht="19.5" customHeight="1">
      <c r="B31" s="18"/>
      <c r="C31" s="23" t="s">
        <v>113</v>
      </c>
      <c r="D31" s="28"/>
      <c r="E31" s="39">
        <v>220</v>
      </c>
      <c r="F31" s="37"/>
      <c r="G31" s="37"/>
      <c r="H31" s="38"/>
      <c r="I31" s="37"/>
      <c r="J31" s="29"/>
      <c r="M31" s="18"/>
      <c r="N31" s="23" t="s">
        <v>113</v>
      </c>
      <c r="O31" s="28"/>
      <c r="P31" s="40">
        <v>107.5</v>
      </c>
      <c r="Q31" s="37"/>
      <c r="R31" s="37"/>
      <c r="S31" s="38"/>
      <c r="T31" s="37"/>
      <c r="U31" s="29"/>
      <c r="V31" s="3"/>
      <c r="W31" s="18"/>
      <c r="X31" s="23" t="s">
        <v>113</v>
      </c>
      <c r="Y31" s="28"/>
      <c r="Z31" s="37">
        <v>195</v>
      </c>
      <c r="AA31" s="37"/>
      <c r="AB31" s="37"/>
      <c r="AC31" s="38"/>
      <c r="AD31" s="37"/>
      <c r="AE31" s="29"/>
      <c r="AF31" s="3"/>
      <c r="AG31" s="3"/>
      <c r="AH31" s="18"/>
      <c r="AI31" s="23" t="s">
        <v>113</v>
      </c>
      <c r="AJ31" s="28"/>
      <c r="AK31" s="37">
        <v>220</v>
      </c>
      <c r="AL31" s="37"/>
      <c r="AM31" s="37"/>
      <c r="AN31" s="38"/>
      <c r="AO31" s="37"/>
      <c r="AP31" s="29"/>
    </row>
    <row r="32" spans="2:42" ht="19.5" customHeight="1">
      <c r="B32" s="18"/>
      <c r="C32" s="23" t="s">
        <v>114</v>
      </c>
      <c r="D32" s="28"/>
      <c r="E32" s="39">
        <v>130</v>
      </c>
      <c r="F32" s="37"/>
      <c r="G32" s="37"/>
      <c r="H32" s="37"/>
      <c r="I32" s="37"/>
      <c r="J32" s="29"/>
      <c r="M32" s="18"/>
      <c r="N32" s="23" t="s">
        <v>114</v>
      </c>
      <c r="O32" s="28"/>
      <c r="P32" s="37">
        <v>32.5</v>
      </c>
      <c r="Q32" s="37"/>
      <c r="R32" s="37"/>
      <c r="S32" s="37"/>
      <c r="T32" s="37"/>
      <c r="U32" s="29"/>
      <c r="V32" s="3"/>
      <c r="W32" s="18"/>
      <c r="X32" s="23" t="s">
        <v>114</v>
      </c>
      <c r="Y32" s="28"/>
      <c r="Z32" s="37">
        <v>115</v>
      </c>
      <c r="AA32" s="37"/>
      <c r="AB32" s="37"/>
      <c r="AC32" s="37"/>
      <c r="AD32" s="37"/>
      <c r="AE32" s="29"/>
      <c r="AF32" s="3"/>
      <c r="AG32" s="3"/>
      <c r="AH32" s="18"/>
      <c r="AI32" s="23" t="s">
        <v>114</v>
      </c>
      <c r="AJ32" s="28"/>
      <c r="AK32" s="37">
        <v>150</v>
      </c>
      <c r="AL32" s="37"/>
      <c r="AM32" s="37"/>
      <c r="AN32" s="37"/>
      <c r="AO32" s="37"/>
      <c r="AP32" s="29"/>
    </row>
    <row r="33" spans="2:42" ht="19.5" customHeight="1">
      <c r="B33" s="18"/>
      <c r="C33" s="23" t="s">
        <v>115</v>
      </c>
      <c r="D33" s="28"/>
      <c r="E33" s="39">
        <v>240</v>
      </c>
      <c r="F33" s="37"/>
      <c r="G33" s="37"/>
      <c r="H33" s="37"/>
      <c r="I33" s="37"/>
      <c r="J33" s="29"/>
      <c r="M33" s="18"/>
      <c r="N33" s="23" t="s">
        <v>115</v>
      </c>
      <c r="O33" s="28"/>
      <c r="P33" s="37">
        <v>107.5</v>
      </c>
      <c r="Q33" s="37"/>
      <c r="R33" s="37"/>
      <c r="S33" s="37"/>
      <c r="T33" s="37"/>
      <c r="U33" s="29"/>
      <c r="V33" s="3"/>
      <c r="W33" s="18"/>
      <c r="X33" s="23" t="s">
        <v>115</v>
      </c>
      <c r="Y33" s="28"/>
      <c r="Z33" s="37">
        <v>230</v>
      </c>
      <c r="AA33" s="37"/>
      <c r="AB33" s="37"/>
      <c r="AC33" s="37"/>
      <c r="AD33" s="37"/>
      <c r="AE33" s="29"/>
      <c r="AF33" s="3"/>
      <c r="AG33" s="3"/>
      <c r="AH33" s="18"/>
      <c r="AI33" s="23" t="s">
        <v>115</v>
      </c>
      <c r="AJ33" s="28"/>
      <c r="AK33" s="37">
        <v>215</v>
      </c>
      <c r="AL33" s="37"/>
      <c r="AM33" s="37"/>
      <c r="AN33" s="37"/>
      <c r="AO33" s="37"/>
      <c r="AP33" s="29"/>
    </row>
    <row r="34" spans="2:42" ht="19.5" customHeight="1">
      <c r="B34" s="18"/>
      <c r="C34" s="3"/>
      <c r="D34" s="3"/>
      <c r="E34" s="36"/>
      <c r="F34" s="3"/>
      <c r="G34" s="37" t="s">
        <v>116</v>
      </c>
      <c r="H34" s="37"/>
      <c r="I34" s="3"/>
      <c r="J34" s="29"/>
      <c r="M34" s="18"/>
      <c r="N34" s="3"/>
      <c r="O34" s="3"/>
      <c r="P34" s="3"/>
      <c r="Q34" s="3"/>
      <c r="R34" s="37" t="s">
        <v>116</v>
      </c>
      <c r="S34" s="37"/>
      <c r="T34" s="3"/>
      <c r="U34" s="29"/>
      <c r="V34" s="3"/>
      <c r="W34" s="18"/>
      <c r="X34" s="3"/>
      <c r="Y34" s="3"/>
      <c r="Z34" s="3"/>
      <c r="AA34" s="3"/>
      <c r="AB34" s="37" t="s">
        <v>116</v>
      </c>
      <c r="AC34" s="37"/>
      <c r="AD34" s="3"/>
      <c r="AE34" s="29"/>
      <c r="AF34" s="3"/>
      <c r="AG34" s="3"/>
      <c r="AH34" s="18"/>
      <c r="AI34" s="3"/>
      <c r="AJ34" s="3"/>
      <c r="AK34" s="3"/>
      <c r="AL34" s="3"/>
      <c r="AM34" s="37" t="s">
        <v>116</v>
      </c>
      <c r="AN34" s="37"/>
      <c r="AO34" s="3"/>
      <c r="AP34" s="29"/>
    </row>
    <row r="35" spans="2:42" ht="19.5" customHeight="1">
      <c r="B35" s="18"/>
      <c r="C35" s="3"/>
      <c r="D35" s="3"/>
      <c r="E35" s="36"/>
      <c r="F35" s="3"/>
      <c r="G35" s="37" t="s">
        <v>117</v>
      </c>
      <c r="H35" s="37"/>
      <c r="I35" s="3"/>
      <c r="J35" s="29"/>
      <c r="M35" s="18"/>
      <c r="N35" s="3"/>
      <c r="O35" s="3"/>
      <c r="P35" s="3"/>
      <c r="Q35" s="3"/>
      <c r="R35" s="37" t="s">
        <v>117</v>
      </c>
      <c r="S35" s="37"/>
      <c r="T35" s="3"/>
      <c r="U35" s="29"/>
      <c r="V35" s="3"/>
      <c r="W35" s="18"/>
      <c r="X35" s="3"/>
      <c r="Y35" s="3"/>
      <c r="Z35" s="3"/>
      <c r="AA35" s="3"/>
      <c r="AB35" s="37" t="s">
        <v>117</v>
      </c>
      <c r="AC35" s="37"/>
      <c r="AD35" s="3"/>
      <c r="AE35" s="29"/>
      <c r="AF35" s="3"/>
      <c r="AG35" s="3"/>
      <c r="AH35" s="18"/>
      <c r="AI35" s="3"/>
      <c r="AJ35" s="3"/>
      <c r="AK35" s="3"/>
      <c r="AL35" s="3"/>
      <c r="AM35" s="37" t="s">
        <v>117</v>
      </c>
      <c r="AN35" s="37"/>
      <c r="AO35" s="3"/>
      <c r="AP35" s="29"/>
    </row>
    <row r="36" spans="2:42" ht="3.75" customHeight="1">
      <c r="B36" s="30"/>
      <c r="C36" s="31"/>
      <c r="D36" s="31"/>
      <c r="E36" s="32"/>
      <c r="F36" s="31"/>
      <c r="G36" s="31"/>
      <c r="H36" s="31"/>
      <c r="I36" s="31"/>
      <c r="J36" s="33"/>
      <c r="M36" s="30"/>
      <c r="N36" s="31"/>
      <c r="O36" s="31"/>
      <c r="P36" s="31"/>
      <c r="Q36" s="31"/>
      <c r="R36" s="31"/>
      <c r="S36" s="31"/>
      <c r="T36" s="31"/>
      <c r="U36" s="33"/>
      <c r="V36" s="3"/>
      <c r="W36" s="30"/>
      <c r="X36" s="31"/>
      <c r="Y36" s="31"/>
      <c r="Z36" s="31"/>
      <c r="AA36" s="31"/>
      <c r="AB36" s="31"/>
      <c r="AC36" s="31"/>
      <c r="AD36" s="31"/>
      <c r="AE36" s="33"/>
      <c r="AF36" s="3"/>
      <c r="AG36" s="3"/>
      <c r="AH36" s="30"/>
      <c r="AI36" s="31"/>
      <c r="AJ36" s="31"/>
      <c r="AK36" s="31"/>
      <c r="AL36" s="31"/>
      <c r="AM36" s="31"/>
      <c r="AN36" s="31"/>
      <c r="AO36" s="31"/>
      <c r="AP36" s="33"/>
    </row>
    <row r="37" spans="2:42" ht="3.75" customHeight="1">
      <c r="B37" s="17"/>
      <c r="C37" s="20"/>
      <c r="D37" s="20"/>
      <c r="E37" s="21"/>
      <c r="F37" s="20"/>
      <c r="G37" s="20"/>
      <c r="H37" s="20"/>
      <c r="I37" s="20"/>
      <c r="J37" s="22"/>
      <c r="M37" s="17"/>
      <c r="N37" s="20"/>
      <c r="O37" s="20"/>
      <c r="P37" s="20"/>
      <c r="Q37" s="20"/>
      <c r="R37" s="20"/>
      <c r="S37" s="20"/>
      <c r="T37" s="20"/>
      <c r="U37" s="22"/>
      <c r="V37" s="3"/>
      <c r="W37" s="17"/>
      <c r="X37" s="20"/>
      <c r="Y37" s="20"/>
      <c r="Z37" s="20"/>
      <c r="AA37" s="20"/>
      <c r="AB37" s="20"/>
      <c r="AC37" s="20"/>
      <c r="AD37" s="20"/>
      <c r="AE37" s="22"/>
      <c r="AF37" s="3"/>
      <c r="AG37" s="3"/>
      <c r="AH37" s="17"/>
      <c r="AI37" s="20"/>
      <c r="AJ37" s="20"/>
      <c r="AK37" s="20"/>
      <c r="AL37" s="20"/>
      <c r="AM37" s="20"/>
      <c r="AN37" s="20"/>
      <c r="AO37" s="20"/>
      <c r="AP37" s="22"/>
    </row>
    <row r="38" spans="2:42" ht="19.5" customHeight="1">
      <c r="B38" s="18"/>
      <c r="C38" s="23" t="s">
        <v>98</v>
      </c>
      <c r="D38" s="26" t="s">
        <v>129</v>
      </c>
      <c r="E38" s="25"/>
      <c r="F38" s="26"/>
      <c r="G38" s="26"/>
      <c r="H38" s="26"/>
      <c r="I38" s="37"/>
      <c r="J38" s="29"/>
      <c r="M38" s="18"/>
      <c r="N38" s="23" t="s">
        <v>98</v>
      </c>
      <c r="O38" s="26" t="s">
        <v>130</v>
      </c>
      <c r="P38" s="26"/>
      <c r="Q38" s="26"/>
      <c r="R38" s="26"/>
      <c r="S38" s="26"/>
      <c r="T38" s="37"/>
      <c r="U38" s="29"/>
      <c r="V38" s="3"/>
      <c r="W38" s="18"/>
      <c r="X38" s="23" t="s">
        <v>98</v>
      </c>
      <c r="Y38" s="26" t="s">
        <v>131</v>
      </c>
      <c r="Z38" s="26"/>
      <c r="AA38" s="26"/>
      <c r="AB38" s="26"/>
      <c r="AC38" s="26"/>
      <c r="AD38" s="37"/>
      <c r="AE38" s="29"/>
      <c r="AF38" s="3"/>
      <c r="AG38" s="3"/>
      <c r="AH38" s="18"/>
      <c r="AI38" s="23" t="s">
        <v>98</v>
      </c>
      <c r="AJ38" s="26" t="s">
        <v>76</v>
      </c>
      <c r="AK38" s="26"/>
      <c r="AL38" s="26"/>
      <c r="AM38" s="26"/>
      <c r="AN38" s="26"/>
      <c r="AO38" s="37"/>
      <c r="AP38" s="29"/>
    </row>
    <row r="39" spans="2:42" ht="19.5" customHeight="1">
      <c r="B39" s="18"/>
      <c r="C39" s="23" t="s">
        <v>103</v>
      </c>
      <c r="D39" s="26" t="s">
        <v>23</v>
      </c>
      <c r="E39" s="25"/>
      <c r="F39" s="28"/>
      <c r="G39" s="23" t="s">
        <v>104</v>
      </c>
      <c r="H39" s="26">
        <v>941124</v>
      </c>
      <c r="I39" s="28"/>
      <c r="J39" s="29"/>
      <c r="M39" s="18"/>
      <c r="N39" s="23" t="s">
        <v>103</v>
      </c>
      <c r="O39" s="26" t="s">
        <v>105</v>
      </c>
      <c r="P39" s="26"/>
      <c r="Q39" s="28"/>
      <c r="R39" s="23" t="s">
        <v>104</v>
      </c>
      <c r="S39" s="26">
        <v>830409</v>
      </c>
      <c r="T39" s="28"/>
      <c r="U39" s="29"/>
      <c r="V39" s="3"/>
      <c r="W39" s="18"/>
      <c r="X39" s="23" t="s">
        <v>103</v>
      </c>
      <c r="Y39" s="26" t="s">
        <v>132</v>
      </c>
      <c r="Z39" s="26"/>
      <c r="AA39" s="28"/>
      <c r="AB39" s="23" t="s">
        <v>104</v>
      </c>
      <c r="AC39" s="26">
        <v>900212</v>
      </c>
      <c r="AD39" s="28"/>
      <c r="AE39" s="29"/>
      <c r="AF39" s="3"/>
      <c r="AG39" s="3"/>
      <c r="AH39" s="18"/>
      <c r="AI39" s="23" t="s">
        <v>103</v>
      </c>
      <c r="AJ39" s="26"/>
      <c r="AK39" s="26"/>
      <c r="AL39" s="28"/>
      <c r="AM39" s="23" t="s">
        <v>104</v>
      </c>
      <c r="AN39" s="26">
        <v>800927</v>
      </c>
      <c r="AO39" s="28"/>
      <c r="AP39" s="29"/>
    </row>
    <row r="40" spans="2:42" ht="19.5" customHeight="1">
      <c r="B40" s="18"/>
      <c r="C40" s="23" t="s">
        <v>107</v>
      </c>
      <c r="D40" s="35">
        <v>23802</v>
      </c>
      <c r="E40" s="34" t="s">
        <v>109</v>
      </c>
      <c r="F40" s="35">
        <v>24593</v>
      </c>
      <c r="G40" s="23" t="s">
        <v>110</v>
      </c>
      <c r="H40" s="26"/>
      <c r="I40" s="28"/>
      <c r="J40" s="29"/>
      <c r="M40" s="18"/>
      <c r="N40" s="23" t="s">
        <v>107</v>
      </c>
      <c r="O40" s="28">
        <v>123.7</v>
      </c>
      <c r="P40" s="23" t="s">
        <v>109</v>
      </c>
      <c r="Q40" s="28"/>
      <c r="R40" s="23" t="s">
        <v>110</v>
      </c>
      <c r="S40" s="26"/>
      <c r="T40" s="28"/>
      <c r="U40" s="29"/>
      <c r="V40" s="3"/>
      <c r="W40" s="18"/>
      <c r="X40" s="23" t="s">
        <v>107</v>
      </c>
      <c r="Y40" s="28">
        <v>80.35</v>
      </c>
      <c r="Z40" s="23" t="s">
        <v>109</v>
      </c>
      <c r="AA40" s="28">
        <v>82.5</v>
      </c>
      <c r="AB40" s="23" t="s">
        <v>110</v>
      </c>
      <c r="AC40" s="26"/>
      <c r="AD40" s="28"/>
      <c r="AE40" s="29"/>
      <c r="AF40" s="3"/>
      <c r="AG40" s="3"/>
      <c r="AH40" s="18"/>
      <c r="AI40" s="23" t="s">
        <v>107</v>
      </c>
      <c r="AJ40" s="28">
        <v>98.5</v>
      </c>
      <c r="AK40" s="23" t="s">
        <v>109</v>
      </c>
      <c r="AL40" s="28">
        <v>100</v>
      </c>
      <c r="AM40" s="23" t="s">
        <v>110</v>
      </c>
      <c r="AN40" s="26"/>
      <c r="AO40" s="28"/>
      <c r="AP40" s="29"/>
    </row>
    <row r="41" spans="2:42" ht="13.5" customHeight="1">
      <c r="B41" s="18"/>
      <c r="C41" s="3"/>
      <c r="D41" s="3"/>
      <c r="E41" s="36"/>
      <c r="F41" s="3"/>
      <c r="G41" s="3"/>
      <c r="H41" s="3"/>
      <c r="I41" s="3"/>
      <c r="J41" s="29"/>
      <c r="M41" s="18"/>
      <c r="N41" s="3"/>
      <c r="O41" s="3"/>
      <c r="P41" s="3"/>
      <c r="Q41" s="3"/>
      <c r="R41" s="3"/>
      <c r="S41" s="3"/>
      <c r="T41" s="3"/>
      <c r="U41" s="29"/>
      <c r="V41" s="3"/>
      <c r="W41" s="18"/>
      <c r="X41" s="3"/>
      <c r="Y41" s="3"/>
      <c r="Z41" s="3"/>
      <c r="AA41" s="3"/>
      <c r="AB41" s="3"/>
      <c r="AC41" s="3"/>
      <c r="AD41" s="3"/>
      <c r="AE41" s="29"/>
      <c r="AF41" s="3"/>
      <c r="AG41" s="3"/>
      <c r="AH41" s="18"/>
      <c r="AI41" s="3"/>
      <c r="AJ41" s="3"/>
      <c r="AK41" s="3"/>
      <c r="AL41" s="3"/>
      <c r="AM41" s="3"/>
      <c r="AN41" s="3"/>
      <c r="AO41" s="3"/>
      <c r="AP41" s="29"/>
    </row>
    <row r="42" spans="2:42" ht="19.5" customHeight="1">
      <c r="B42" s="18"/>
      <c r="C42" s="3"/>
      <c r="D42" s="37" t="s">
        <v>111</v>
      </c>
      <c r="E42" s="38">
        <v>1</v>
      </c>
      <c r="F42" s="38">
        <v>2</v>
      </c>
      <c r="G42" s="38">
        <v>3</v>
      </c>
      <c r="H42" s="38" t="s">
        <v>112</v>
      </c>
      <c r="I42" s="38">
        <v>4</v>
      </c>
      <c r="J42" s="29"/>
      <c r="M42" s="18"/>
      <c r="N42" s="3"/>
      <c r="O42" s="37" t="s">
        <v>111</v>
      </c>
      <c r="P42" s="38">
        <v>1</v>
      </c>
      <c r="Q42" s="38">
        <v>2</v>
      </c>
      <c r="R42" s="38">
        <v>3</v>
      </c>
      <c r="S42" s="38" t="s">
        <v>112</v>
      </c>
      <c r="T42" s="38">
        <v>4</v>
      </c>
      <c r="U42" s="29"/>
      <c r="V42" s="3"/>
      <c r="W42" s="18"/>
      <c r="X42" s="3"/>
      <c r="Y42" s="37" t="s">
        <v>111</v>
      </c>
      <c r="Z42" s="38">
        <v>1</v>
      </c>
      <c r="AA42" s="38">
        <v>2</v>
      </c>
      <c r="AB42" s="38">
        <v>3</v>
      </c>
      <c r="AC42" s="38" t="s">
        <v>112</v>
      </c>
      <c r="AD42" s="38">
        <v>4</v>
      </c>
      <c r="AE42" s="29"/>
      <c r="AF42" s="3"/>
      <c r="AG42" s="3"/>
      <c r="AH42" s="18"/>
      <c r="AI42" s="3"/>
      <c r="AJ42" s="37" t="s">
        <v>111</v>
      </c>
      <c r="AK42" s="38">
        <v>1</v>
      </c>
      <c r="AL42" s="38">
        <v>2</v>
      </c>
      <c r="AM42" s="38">
        <v>3</v>
      </c>
      <c r="AN42" s="38" t="s">
        <v>112</v>
      </c>
      <c r="AO42" s="38">
        <v>4</v>
      </c>
      <c r="AP42" s="29"/>
    </row>
    <row r="43" spans="2:42" ht="19.5" customHeight="1">
      <c r="B43" s="18"/>
      <c r="C43" s="23" t="s">
        <v>113</v>
      </c>
      <c r="D43" s="28"/>
      <c r="E43" s="39">
        <v>140</v>
      </c>
      <c r="F43" s="37"/>
      <c r="G43" s="37"/>
      <c r="H43" s="41"/>
      <c r="I43" s="37"/>
      <c r="J43" s="29"/>
      <c r="M43" s="18"/>
      <c r="N43" s="23" t="s">
        <v>113</v>
      </c>
      <c r="O43" s="28"/>
      <c r="P43" s="37">
        <v>210</v>
      </c>
      <c r="Q43" s="37"/>
      <c r="R43" s="37"/>
      <c r="S43" s="41"/>
      <c r="T43" s="37"/>
      <c r="U43" s="29"/>
      <c r="V43" s="3"/>
      <c r="W43" s="18"/>
      <c r="X43" s="23" t="s">
        <v>113</v>
      </c>
      <c r="Y43" s="28"/>
      <c r="Z43" s="37">
        <v>135</v>
      </c>
      <c r="AA43" s="37"/>
      <c r="AB43" s="37"/>
      <c r="AC43" s="41"/>
      <c r="AD43" s="37"/>
      <c r="AE43" s="29"/>
      <c r="AF43" s="3"/>
      <c r="AG43" s="3"/>
      <c r="AH43" s="18"/>
      <c r="AI43" s="23" t="s">
        <v>113</v>
      </c>
      <c r="AJ43" s="28"/>
      <c r="AK43" s="37">
        <v>250</v>
      </c>
      <c r="AL43" s="37"/>
      <c r="AM43" s="37"/>
      <c r="AN43" s="41"/>
      <c r="AO43" s="37"/>
      <c r="AP43" s="29"/>
    </row>
    <row r="44" spans="2:42" ht="19.5" customHeight="1">
      <c r="B44" s="18"/>
      <c r="C44" s="23" t="s">
        <v>114</v>
      </c>
      <c r="D44" s="28"/>
      <c r="E44" s="39">
        <v>60</v>
      </c>
      <c r="F44" s="37"/>
      <c r="G44" s="37"/>
      <c r="H44" s="37"/>
      <c r="I44" s="37"/>
      <c r="J44" s="29"/>
      <c r="M44" s="18"/>
      <c r="N44" s="23" t="s">
        <v>114</v>
      </c>
      <c r="O44" s="28"/>
      <c r="P44" s="37">
        <v>130</v>
      </c>
      <c r="Q44" s="37"/>
      <c r="R44" s="37"/>
      <c r="S44" s="37"/>
      <c r="T44" s="37"/>
      <c r="U44" s="29"/>
      <c r="V44" s="3"/>
      <c r="W44" s="18"/>
      <c r="X44" s="23" t="s">
        <v>114</v>
      </c>
      <c r="Y44" s="28"/>
      <c r="Z44" s="37">
        <v>95</v>
      </c>
      <c r="AA44" s="37"/>
      <c r="AB44" s="37"/>
      <c r="AC44" s="37"/>
      <c r="AD44" s="37"/>
      <c r="AE44" s="29"/>
      <c r="AF44" s="3"/>
      <c r="AG44" s="3"/>
      <c r="AH44" s="18"/>
      <c r="AI44" s="23" t="s">
        <v>114</v>
      </c>
      <c r="AJ44" s="28"/>
      <c r="AK44" s="37">
        <v>180</v>
      </c>
      <c r="AL44" s="37"/>
      <c r="AM44" s="37"/>
      <c r="AN44" s="37"/>
      <c r="AO44" s="37"/>
      <c r="AP44" s="29"/>
    </row>
    <row r="45" spans="2:42" ht="19.5" customHeight="1">
      <c r="B45" s="18"/>
      <c r="C45" s="23" t="s">
        <v>115</v>
      </c>
      <c r="D45" s="28"/>
      <c r="E45" s="39">
        <v>140</v>
      </c>
      <c r="F45" s="37"/>
      <c r="G45" s="37"/>
      <c r="H45" s="37"/>
      <c r="I45" s="37"/>
      <c r="J45" s="29"/>
      <c r="M45" s="18"/>
      <c r="N45" s="23" t="s">
        <v>115</v>
      </c>
      <c r="O45" s="28"/>
      <c r="P45" s="37">
        <v>210</v>
      </c>
      <c r="Q45" s="37"/>
      <c r="R45" s="37"/>
      <c r="S45" s="37"/>
      <c r="T45" s="37"/>
      <c r="U45" s="29"/>
      <c r="V45" s="3"/>
      <c r="W45" s="18"/>
      <c r="X45" s="23" t="s">
        <v>115</v>
      </c>
      <c r="Y45" s="28"/>
      <c r="Z45" s="37">
        <v>190</v>
      </c>
      <c r="AA45" s="37"/>
      <c r="AB45" s="37"/>
      <c r="AC45" s="37"/>
      <c r="AD45" s="37"/>
      <c r="AE45" s="29"/>
      <c r="AF45" s="3"/>
      <c r="AG45" s="3"/>
      <c r="AH45" s="18"/>
      <c r="AI45" s="23" t="s">
        <v>115</v>
      </c>
      <c r="AJ45" s="28"/>
      <c r="AK45" s="37">
        <v>270</v>
      </c>
      <c r="AL45" s="37"/>
      <c r="AM45" s="37"/>
      <c r="AN45" s="37"/>
      <c r="AO45" s="37"/>
      <c r="AP45" s="29"/>
    </row>
    <row r="46" spans="2:42" ht="19.5" customHeight="1">
      <c r="B46" s="18"/>
      <c r="C46" s="3"/>
      <c r="D46" s="3"/>
      <c r="E46" s="36"/>
      <c r="F46" s="3"/>
      <c r="G46" s="37" t="s">
        <v>116</v>
      </c>
      <c r="H46" s="37"/>
      <c r="I46" s="3"/>
      <c r="J46" s="29"/>
      <c r="M46" s="18"/>
      <c r="N46" s="3"/>
      <c r="O46" s="3"/>
      <c r="P46" s="3"/>
      <c r="Q46" s="3"/>
      <c r="R46" s="37" t="s">
        <v>116</v>
      </c>
      <c r="S46" s="37"/>
      <c r="T46" s="3"/>
      <c r="U46" s="29"/>
      <c r="V46" s="3"/>
      <c r="W46" s="18"/>
      <c r="X46" s="3"/>
      <c r="Y46" s="3"/>
      <c r="Z46" s="3"/>
      <c r="AA46" s="3"/>
      <c r="AB46" s="37" t="s">
        <v>116</v>
      </c>
      <c r="AC46" s="37"/>
      <c r="AD46" s="3"/>
      <c r="AE46" s="29"/>
      <c r="AF46" s="3"/>
      <c r="AG46" s="3"/>
      <c r="AH46" s="18"/>
      <c r="AI46" s="3"/>
      <c r="AJ46" s="3"/>
      <c r="AK46" s="3"/>
      <c r="AL46" s="3"/>
      <c r="AM46" s="37" t="s">
        <v>116</v>
      </c>
      <c r="AN46" s="37"/>
      <c r="AO46" s="3"/>
      <c r="AP46" s="29"/>
    </row>
    <row r="47" spans="2:42" ht="19.5" customHeight="1">
      <c r="B47" s="18"/>
      <c r="C47" s="3"/>
      <c r="D47" s="3"/>
      <c r="E47" s="36"/>
      <c r="F47" s="3"/>
      <c r="G47" s="37" t="s">
        <v>117</v>
      </c>
      <c r="H47" s="37"/>
      <c r="I47" s="3"/>
      <c r="J47" s="29"/>
      <c r="M47" s="18"/>
      <c r="N47" s="3"/>
      <c r="O47" s="3"/>
      <c r="P47" s="3"/>
      <c r="Q47" s="3"/>
      <c r="R47" s="37" t="s">
        <v>117</v>
      </c>
      <c r="S47" s="37"/>
      <c r="T47" s="3"/>
      <c r="U47" s="29"/>
      <c r="V47" s="3"/>
      <c r="W47" s="18"/>
      <c r="X47" s="3"/>
      <c r="Y47" s="3"/>
      <c r="Z47" s="3"/>
      <c r="AA47" s="3"/>
      <c r="AB47" s="37" t="s">
        <v>117</v>
      </c>
      <c r="AC47" s="37"/>
      <c r="AD47" s="3"/>
      <c r="AE47" s="29"/>
      <c r="AF47" s="3"/>
      <c r="AG47" s="3"/>
      <c r="AH47" s="18"/>
      <c r="AI47" s="3"/>
      <c r="AJ47" s="3"/>
      <c r="AK47" s="3"/>
      <c r="AL47" s="3"/>
      <c r="AM47" s="37" t="s">
        <v>117</v>
      </c>
      <c r="AN47" s="37"/>
      <c r="AO47" s="3"/>
      <c r="AP47" s="29"/>
    </row>
    <row r="48" spans="2:42" ht="3.75" customHeight="1">
      <c r="B48" s="30"/>
      <c r="C48" s="31"/>
      <c r="D48" s="31"/>
      <c r="E48" s="32"/>
      <c r="F48" s="31"/>
      <c r="G48" s="31"/>
      <c r="H48" s="31"/>
      <c r="I48" s="31"/>
      <c r="J48" s="33"/>
      <c r="M48" s="30"/>
      <c r="N48" s="31"/>
      <c r="O48" s="31"/>
      <c r="P48" s="31"/>
      <c r="Q48" s="31"/>
      <c r="R48" s="31"/>
      <c r="S48" s="31"/>
      <c r="T48" s="31"/>
      <c r="U48" s="33"/>
      <c r="V48" s="3"/>
      <c r="W48" s="30"/>
      <c r="X48" s="31"/>
      <c r="Y48" s="31"/>
      <c r="Z48" s="31"/>
      <c r="AA48" s="31"/>
      <c r="AB48" s="31"/>
      <c r="AC48" s="31"/>
      <c r="AD48" s="31"/>
      <c r="AE48" s="33"/>
      <c r="AF48" s="3"/>
      <c r="AG48" s="3"/>
      <c r="AH48" s="30"/>
      <c r="AI48" s="31"/>
      <c r="AJ48" s="31"/>
      <c r="AK48" s="31"/>
      <c r="AL48" s="31"/>
      <c r="AM48" s="31"/>
      <c r="AN48" s="31"/>
      <c r="AO48" s="31"/>
      <c r="AP48" s="33"/>
    </row>
    <row r="49" spans="23:42" ht="12.7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>
      <c r="B50" s="18"/>
      <c r="C50" s="23" t="s">
        <v>98</v>
      </c>
      <c r="D50" s="26" t="s">
        <v>40</v>
      </c>
      <c r="E50" s="26"/>
      <c r="F50" s="26"/>
      <c r="G50" s="26"/>
      <c r="H50" s="26"/>
      <c r="I50" s="37"/>
      <c r="J50" s="29"/>
      <c r="M50" s="18"/>
      <c r="N50" s="23" t="s">
        <v>98</v>
      </c>
      <c r="O50" s="26" t="s">
        <v>96</v>
      </c>
      <c r="P50" s="26"/>
      <c r="Q50" s="26"/>
      <c r="R50" s="26"/>
      <c r="S50" s="26"/>
      <c r="T50" s="37"/>
      <c r="U50" s="29"/>
      <c r="W50" s="18"/>
      <c r="X50" s="23" t="s">
        <v>98</v>
      </c>
      <c r="Y50" s="26" t="s">
        <v>133</v>
      </c>
      <c r="Z50" s="26"/>
      <c r="AA50" s="26"/>
      <c r="AB50" s="26"/>
      <c r="AC50" s="26"/>
      <c r="AD50" s="37"/>
      <c r="AE50" s="29"/>
      <c r="AH50" s="18"/>
      <c r="AI50" s="23" t="s">
        <v>98</v>
      </c>
      <c r="AJ50" s="26" t="s">
        <v>134</v>
      </c>
      <c r="AK50" s="26"/>
      <c r="AL50" s="26"/>
      <c r="AM50" s="26"/>
      <c r="AN50" s="26"/>
      <c r="AO50" s="37"/>
      <c r="AP50" s="29"/>
    </row>
    <row r="51" spans="2:42" ht="12.75">
      <c r="B51" s="18"/>
      <c r="C51" s="23" t="s">
        <v>103</v>
      </c>
      <c r="D51" s="26" t="s">
        <v>106</v>
      </c>
      <c r="E51" s="26"/>
      <c r="F51" s="28"/>
      <c r="G51" s="23" t="s">
        <v>104</v>
      </c>
      <c r="H51" s="26">
        <v>710330</v>
      </c>
      <c r="I51" s="28"/>
      <c r="J51" s="29"/>
      <c r="M51" s="18"/>
      <c r="N51" s="23" t="s">
        <v>103</v>
      </c>
      <c r="O51" s="26" t="s">
        <v>106</v>
      </c>
      <c r="P51" s="26"/>
      <c r="Q51" s="28"/>
      <c r="R51" s="23" t="s">
        <v>104</v>
      </c>
      <c r="S51" s="26">
        <v>830401</v>
      </c>
      <c r="T51" s="28"/>
      <c r="U51" s="29"/>
      <c r="W51" s="18"/>
      <c r="X51" s="23" t="s">
        <v>103</v>
      </c>
      <c r="Y51" s="26" t="s">
        <v>106</v>
      </c>
      <c r="Z51" s="26"/>
      <c r="AA51" s="28"/>
      <c r="AB51" s="23" t="s">
        <v>104</v>
      </c>
      <c r="AC51" s="26">
        <v>930111</v>
      </c>
      <c r="AD51" s="28"/>
      <c r="AE51" s="29"/>
      <c r="AH51" s="18"/>
      <c r="AI51" s="23" t="s">
        <v>103</v>
      </c>
      <c r="AJ51" s="26" t="s">
        <v>135</v>
      </c>
      <c r="AK51" s="26"/>
      <c r="AL51" s="28"/>
      <c r="AM51" s="23" t="s">
        <v>104</v>
      </c>
      <c r="AN51" s="26">
        <v>860129</v>
      </c>
      <c r="AO51" s="28"/>
      <c r="AP51" s="29"/>
    </row>
    <row r="52" spans="2:42" ht="12.75">
      <c r="B52" s="18"/>
      <c r="C52" s="23" t="s">
        <v>107</v>
      </c>
      <c r="D52" s="28">
        <v>93.9</v>
      </c>
      <c r="E52" s="23" t="s">
        <v>109</v>
      </c>
      <c r="F52" s="28">
        <v>100</v>
      </c>
      <c r="G52" s="23" t="s">
        <v>110</v>
      </c>
      <c r="H52" s="26"/>
      <c r="I52" s="28"/>
      <c r="J52" s="29"/>
      <c r="M52" s="18"/>
      <c r="N52" s="23" t="s">
        <v>107</v>
      </c>
      <c r="O52" s="28">
        <v>72.95</v>
      </c>
      <c r="P52" s="23" t="s">
        <v>109</v>
      </c>
      <c r="Q52" s="28">
        <v>75</v>
      </c>
      <c r="R52" s="23" t="s">
        <v>110</v>
      </c>
      <c r="S52" s="26"/>
      <c r="T52" s="28"/>
      <c r="U52" s="29"/>
      <c r="W52" s="18"/>
      <c r="X52" s="23" t="s">
        <v>107</v>
      </c>
      <c r="Y52" s="28">
        <v>68.5</v>
      </c>
      <c r="Z52" s="23" t="s">
        <v>109</v>
      </c>
      <c r="AA52" s="28">
        <v>75</v>
      </c>
      <c r="AB52" s="23" t="s">
        <v>110</v>
      </c>
      <c r="AC52" s="26"/>
      <c r="AD52" s="28"/>
      <c r="AE52" s="29"/>
      <c r="AH52" s="18"/>
      <c r="AI52" s="23" t="s">
        <v>107</v>
      </c>
      <c r="AJ52" s="28">
        <v>67.25</v>
      </c>
      <c r="AK52" s="23" t="s">
        <v>109</v>
      </c>
      <c r="AL52" s="28">
        <v>67.5</v>
      </c>
      <c r="AM52" s="23" t="s">
        <v>110</v>
      </c>
      <c r="AN52" s="26"/>
      <c r="AO52" s="28"/>
      <c r="AP52" s="29"/>
    </row>
    <row r="53" spans="2:42" ht="12.75">
      <c r="B53" s="18"/>
      <c r="C53" s="3"/>
      <c r="D53" s="3"/>
      <c r="E53" s="3"/>
      <c r="F53" s="3"/>
      <c r="G53" s="3"/>
      <c r="H53" s="3"/>
      <c r="I53" s="3"/>
      <c r="J53" s="29"/>
      <c r="M53" s="18"/>
      <c r="N53" s="3"/>
      <c r="O53" s="3"/>
      <c r="P53" s="3"/>
      <c r="Q53" s="3"/>
      <c r="R53" s="3"/>
      <c r="S53" s="3"/>
      <c r="T53" s="3"/>
      <c r="U53" s="29"/>
      <c r="W53" s="18"/>
      <c r="X53" s="3"/>
      <c r="Y53" s="3"/>
      <c r="Z53" s="3"/>
      <c r="AA53" s="3"/>
      <c r="AB53" s="3"/>
      <c r="AC53" s="3"/>
      <c r="AD53" s="3"/>
      <c r="AE53" s="29"/>
      <c r="AH53" s="18"/>
      <c r="AI53" s="3"/>
      <c r="AJ53" s="3"/>
      <c r="AK53" s="3"/>
      <c r="AL53" s="3"/>
      <c r="AM53" s="3"/>
      <c r="AN53" s="3"/>
      <c r="AO53" s="3"/>
      <c r="AP53" s="29"/>
    </row>
    <row r="54" spans="2:42" ht="12.75">
      <c r="B54" s="18"/>
      <c r="C54" s="3"/>
      <c r="D54" s="37" t="s">
        <v>111</v>
      </c>
      <c r="E54" s="38">
        <v>1</v>
      </c>
      <c r="F54" s="38">
        <v>2</v>
      </c>
      <c r="G54" s="38">
        <v>3</v>
      </c>
      <c r="H54" s="38" t="s">
        <v>112</v>
      </c>
      <c r="I54" s="38">
        <v>4</v>
      </c>
      <c r="J54" s="29"/>
      <c r="M54" s="18"/>
      <c r="N54" s="3"/>
      <c r="O54" s="37" t="s">
        <v>111</v>
      </c>
      <c r="P54" s="38">
        <v>1</v>
      </c>
      <c r="Q54" s="38">
        <v>2</v>
      </c>
      <c r="R54" s="38">
        <v>3</v>
      </c>
      <c r="S54" s="38" t="s">
        <v>112</v>
      </c>
      <c r="T54" s="38">
        <v>4</v>
      </c>
      <c r="U54" s="29"/>
      <c r="W54" s="18"/>
      <c r="X54" s="3"/>
      <c r="Y54" s="37" t="s">
        <v>111</v>
      </c>
      <c r="Z54" s="38">
        <v>1</v>
      </c>
      <c r="AA54" s="38">
        <v>2</v>
      </c>
      <c r="AB54" s="38">
        <v>3</v>
      </c>
      <c r="AC54" s="38" t="s">
        <v>112</v>
      </c>
      <c r="AD54" s="38">
        <v>4</v>
      </c>
      <c r="AE54" s="29"/>
      <c r="AH54" s="18"/>
      <c r="AI54" s="3"/>
      <c r="AJ54" s="37" t="s">
        <v>111</v>
      </c>
      <c r="AK54" s="38">
        <v>1</v>
      </c>
      <c r="AL54" s="38">
        <v>2</v>
      </c>
      <c r="AM54" s="38">
        <v>3</v>
      </c>
      <c r="AN54" s="38" t="s">
        <v>112</v>
      </c>
      <c r="AO54" s="38">
        <v>4</v>
      </c>
      <c r="AP54" s="29"/>
    </row>
    <row r="55" spans="2:42" ht="12.75">
      <c r="B55" s="18"/>
      <c r="C55" s="23" t="s">
        <v>113</v>
      </c>
      <c r="D55" s="28"/>
      <c r="E55" s="37">
        <v>240</v>
      </c>
      <c r="F55" s="37"/>
      <c r="G55" s="37"/>
      <c r="H55" s="41"/>
      <c r="I55" s="37"/>
      <c r="J55" s="29"/>
      <c r="M55" s="18"/>
      <c r="N55" s="23" t="s">
        <v>113</v>
      </c>
      <c r="O55" s="28"/>
      <c r="P55" s="37">
        <v>200</v>
      </c>
      <c r="Q55" s="37"/>
      <c r="R55" s="37"/>
      <c r="S55" s="41"/>
      <c r="T55" s="37"/>
      <c r="U55" s="29"/>
      <c r="W55" s="18"/>
      <c r="X55" s="23" t="s">
        <v>113</v>
      </c>
      <c r="Y55" s="28"/>
      <c r="Z55" s="37">
        <v>95</v>
      </c>
      <c r="AA55" s="37"/>
      <c r="AB55" s="37"/>
      <c r="AC55" s="41"/>
      <c r="AD55" s="37"/>
      <c r="AE55" s="29"/>
      <c r="AH55" s="18"/>
      <c r="AI55" s="23" t="s">
        <v>113</v>
      </c>
      <c r="AJ55" s="28"/>
      <c r="AK55" s="37">
        <v>110</v>
      </c>
      <c r="AL55" s="37"/>
      <c r="AM55" s="37"/>
      <c r="AN55" s="41"/>
      <c r="AO55" s="37"/>
      <c r="AP55" s="29"/>
    </row>
    <row r="56" spans="2:42" ht="12.75">
      <c r="B56" s="18"/>
      <c r="C56" s="23" t="s">
        <v>114</v>
      </c>
      <c r="D56" s="28"/>
      <c r="E56" s="37">
        <v>165</v>
      </c>
      <c r="F56" s="37"/>
      <c r="G56" s="37"/>
      <c r="H56" s="37"/>
      <c r="I56" s="37"/>
      <c r="J56" s="29"/>
      <c r="M56" s="18"/>
      <c r="N56" s="23" t="s">
        <v>114</v>
      </c>
      <c r="O56" s="28"/>
      <c r="P56" s="37">
        <v>165</v>
      </c>
      <c r="Q56" s="37"/>
      <c r="R56" s="37"/>
      <c r="S56" s="37"/>
      <c r="T56" s="37"/>
      <c r="U56" s="29"/>
      <c r="W56" s="18"/>
      <c r="X56" s="23" t="s">
        <v>114</v>
      </c>
      <c r="Y56" s="28"/>
      <c r="Z56" s="37">
        <v>70</v>
      </c>
      <c r="AA56" s="37"/>
      <c r="AB56" s="37"/>
      <c r="AC56" s="37"/>
      <c r="AD56" s="37"/>
      <c r="AE56" s="29"/>
      <c r="AH56" s="18"/>
      <c r="AI56" s="23" t="s">
        <v>114</v>
      </c>
      <c r="AJ56" s="28"/>
      <c r="AK56" s="37">
        <v>130</v>
      </c>
      <c r="AL56" s="37"/>
      <c r="AM56" s="37"/>
      <c r="AN56" s="37"/>
      <c r="AO56" s="37"/>
      <c r="AP56" s="29"/>
    </row>
    <row r="57" spans="2:42" ht="12.75">
      <c r="B57" s="18"/>
      <c r="C57" s="23" t="s">
        <v>115</v>
      </c>
      <c r="D57" s="28"/>
      <c r="E57" s="37">
        <v>230</v>
      </c>
      <c r="F57" s="37"/>
      <c r="G57" s="37"/>
      <c r="H57" s="37"/>
      <c r="I57" s="37"/>
      <c r="J57" s="29"/>
      <c r="M57" s="18"/>
      <c r="N57" s="23" t="s">
        <v>115</v>
      </c>
      <c r="O57" s="28"/>
      <c r="P57" s="37">
        <v>190</v>
      </c>
      <c r="Q57" s="37"/>
      <c r="R57" s="37"/>
      <c r="S57" s="37"/>
      <c r="T57" s="37"/>
      <c r="U57" s="29"/>
      <c r="W57" s="18"/>
      <c r="X57" s="23" t="s">
        <v>115</v>
      </c>
      <c r="Y57" s="28"/>
      <c r="Z57" s="37">
        <v>130</v>
      </c>
      <c r="AA57" s="37"/>
      <c r="AB57" s="37"/>
      <c r="AC57" s="37"/>
      <c r="AD57" s="37"/>
      <c r="AE57" s="29"/>
      <c r="AH57" s="18"/>
      <c r="AI57" s="23" t="s">
        <v>115</v>
      </c>
      <c r="AJ57" s="28"/>
      <c r="AK57" s="37">
        <v>170</v>
      </c>
      <c r="AL57" s="37"/>
      <c r="AM57" s="37"/>
      <c r="AN57" s="37"/>
      <c r="AO57" s="37"/>
      <c r="AP57" s="29"/>
    </row>
    <row r="58" spans="2:42" ht="12.75">
      <c r="B58" s="18"/>
      <c r="C58" s="3"/>
      <c r="D58" s="3"/>
      <c r="E58" s="3"/>
      <c r="F58" s="3"/>
      <c r="G58" s="37" t="s">
        <v>116</v>
      </c>
      <c r="H58" s="37"/>
      <c r="I58" s="3"/>
      <c r="J58" s="29"/>
      <c r="M58" s="18"/>
      <c r="N58" s="3"/>
      <c r="O58" s="3"/>
      <c r="P58" s="3"/>
      <c r="Q58" s="3"/>
      <c r="R58" s="37" t="s">
        <v>116</v>
      </c>
      <c r="S58" s="37"/>
      <c r="T58" s="3"/>
      <c r="U58" s="29"/>
      <c r="W58" s="18"/>
      <c r="X58" s="3"/>
      <c r="Y58" s="3"/>
      <c r="Z58" s="3"/>
      <c r="AA58" s="3"/>
      <c r="AB58" s="37" t="s">
        <v>116</v>
      </c>
      <c r="AC58" s="37"/>
      <c r="AD58" s="3"/>
      <c r="AE58" s="29"/>
      <c r="AH58" s="18"/>
      <c r="AI58" s="3"/>
      <c r="AJ58" s="3"/>
      <c r="AK58" s="3"/>
      <c r="AL58" s="3"/>
      <c r="AM58" s="37" t="s">
        <v>116</v>
      </c>
      <c r="AN58" s="37"/>
      <c r="AO58" s="3"/>
      <c r="AP58" s="29"/>
    </row>
    <row r="59" spans="2:42" ht="12.75">
      <c r="B59" s="18"/>
      <c r="C59" s="3"/>
      <c r="D59" s="3"/>
      <c r="E59" s="3"/>
      <c r="F59" s="3"/>
      <c r="G59" s="37" t="s">
        <v>117</v>
      </c>
      <c r="H59" s="37"/>
      <c r="I59" s="3"/>
      <c r="J59" s="29"/>
      <c r="M59" s="18"/>
      <c r="N59" s="3"/>
      <c r="O59" s="3"/>
      <c r="P59" s="3"/>
      <c r="Q59" s="3"/>
      <c r="R59" s="37" t="s">
        <v>117</v>
      </c>
      <c r="S59" s="37"/>
      <c r="T59" s="3"/>
      <c r="U59" s="29"/>
      <c r="W59" s="18"/>
      <c r="X59" s="3"/>
      <c r="Y59" s="3"/>
      <c r="Z59" s="3"/>
      <c r="AA59" s="3"/>
      <c r="AB59" s="37" t="s">
        <v>117</v>
      </c>
      <c r="AC59" s="37"/>
      <c r="AD59" s="3"/>
      <c r="AE59" s="29"/>
      <c r="AH59" s="18"/>
      <c r="AI59" s="3"/>
      <c r="AJ59" s="3"/>
      <c r="AK59" s="3"/>
      <c r="AL59" s="3"/>
      <c r="AM59" s="37" t="s">
        <v>117</v>
      </c>
      <c r="AN59" s="37"/>
      <c r="AO59" s="3"/>
      <c r="AP59" s="29"/>
    </row>
    <row r="60" spans="2:42" ht="12.75">
      <c r="B60" s="30"/>
      <c r="C60" s="31"/>
      <c r="D60" s="31"/>
      <c r="E60" s="31"/>
      <c r="F60" s="31"/>
      <c r="G60" s="31"/>
      <c r="H60" s="31"/>
      <c r="I60" s="31"/>
      <c r="J60" s="33"/>
      <c r="M60" s="30"/>
      <c r="N60" s="31"/>
      <c r="O60" s="31"/>
      <c r="P60" s="31"/>
      <c r="Q60" s="31"/>
      <c r="R60" s="31"/>
      <c r="S60" s="31"/>
      <c r="T60" s="31"/>
      <c r="U60" s="33"/>
      <c r="W60" s="30"/>
      <c r="X60" s="31"/>
      <c r="Y60" s="31"/>
      <c r="Z60" s="31"/>
      <c r="AA60" s="31"/>
      <c r="AB60" s="31"/>
      <c r="AC60" s="31"/>
      <c r="AD60" s="31"/>
      <c r="AE60" s="33"/>
      <c r="AH60" s="30"/>
      <c r="AI60" s="31"/>
      <c r="AJ60" s="31"/>
      <c r="AK60" s="31"/>
      <c r="AL60" s="31"/>
      <c r="AM60" s="31"/>
      <c r="AN60" s="31"/>
      <c r="AO60" s="31"/>
      <c r="AP60" s="33"/>
    </row>
    <row r="62" spans="2:42" ht="12.75">
      <c r="B62" s="18"/>
      <c r="C62" s="23" t="s">
        <v>98</v>
      </c>
      <c r="D62" s="26" t="s">
        <v>136</v>
      </c>
      <c r="E62" s="26"/>
      <c r="F62" s="26"/>
      <c r="G62" s="26"/>
      <c r="H62" s="26"/>
      <c r="I62" s="37"/>
      <c r="J62" s="29"/>
      <c r="M62" s="18"/>
      <c r="N62" s="23" t="s">
        <v>98</v>
      </c>
      <c r="O62" s="26" t="s">
        <v>137</v>
      </c>
      <c r="P62" s="26"/>
      <c r="Q62" s="26"/>
      <c r="R62" s="26"/>
      <c r="S62" s="26"/>
      <c r="T62" s="37"/>
      <c r="U62" s="29"/>
      <c r="W62" s="18"/>
      <c r="X62" s="23" t="s">
        <v>98</v>
      </c>
      <c r="Y62" s="26" t="s">
        <v>138</v>
      </c>
      <c r="Z62" s="26"/>
      <c r="AA62" s="26"/>
      <c r="AB62" s="26"/>
      <c r="AC62" s="26"/>
      <c r="AD62" s="37"/>
      <c r="AE62" s="29"/>
      <c r="AH62" s="18"/>
      <c r="AI62" s="23" t="s">
        <v>98</v>
      </c>
      <c r="AJ62" s="26"/>
      <c r="AK62" s="26"/>
      <c r="AL62" s="26"/>
      <c r="AM62" s="26"/>
      <c r="AN62" s="26"/>
      <c r="AO62" s="37"/>
      <c r="AP62" s="29"/>
    </row>
    <row r="63" spans="2:42" ht="12.75">
      <c r="B63" s="18"/>
      <c r="C63" s="23" t="s">
        <v>103</v>
      </c>
      <c r="D63" s="26" t="s">
        <v>12</v>
      </c>
      <c r="E63" s="26"/>
      <c r="F63" s="28"/>
      <c r="G63" s="23" t="s">
        <v>104</v>
      </c>
      <c r="H63" s="26">
        <v>930914</v>
      </c>
      <c r="I63" s="28"/>
      <c r="J63" s="29"/>
      <c r="M63" s="18"/>
      <c r="N63" s="23" t="s">
        <v>103</v>
      </c>
      <c r="O63" s="26" t="s">
        <v>105</v>
      </c>
      <c r="P63" s="26"/>
      <c r="Q63" s="28"/>
      <c r="R63" s="23" t="s">
        <v>104</v>
      </c>
      <c r="S63" s="26">
        <v>950505</v>
      </c>
      <c r="T63" s="28"/>
      <c r="U63" s="29"/>
      <c r="W63" s="18"/>
      <c r="X63" s="23" t="s">
        <v>103</v>
      </c>
      <c r="Y63" s="26" t="s">
        <v>106</v>
      </c>
      <c r="Z63" s="26"/>
      <c r="AA63" s="28"/>
      <c r="AB63" s="23" t="s">
        <v>104</v>
      </c>
      <c r="AC63" s="26">
        <v>721207</v>
      </c>
      <c r="AD63" s="28"/>
      <c r="AE63" s="29"/>
      <c r="AH63" s="18"/>
      <c r="AI63" s="23" t="s">
        <v>103</v>
      </c>
      <c r="AJ63" s="26"/>
      <c r="AK63" s="26"/>
      <c r="AL63" s="28"/>
      <c r="AM63" s="23" t="s">
        <v>104</v>
      </c>
      <c r="AN63" s="26"/>
      <c r="AO63" s="28"/>
      <c r="AP63" s="29"/>
    </row>
    <row r="64" spans="2:42" ht="12.75">
      <c r="B64" s="18"/>
      <c r="C64" s="23" t="s">
        <v>107</v>
      </c>
      <c r="D64" s="28">
        <v>58.15</v>
      </c>
      <c r="E64" s="23" t="s">
        <v>109</v>
      </c>
      <c r="F64" s="28">
        <v>60</v>
      </c>
      <c r="G64" s="23" t="s">
        <v>110</v>
      </c>
      <c r="H64" s="26"/>
      <c r="I64" s="28"/>
      <c r="J64" s="29"/>
      <c r="M64" s="18"/>
      <c r="N64" s="23" t="s">
        <v>107</v>
      </c>
      <c r="O64" s="28">
        <v>63</v>
      </c>
      <c r="P64" s="23" t="s">
        <v>109</v>
      </c>
      <c r="Q64" s="28">
        <v>67.5</v>
      </c>
      <c r="R64" s="23" t="s">
        <v>110</v>
      </c>
      <c r="S64" s="26"/>
      <c r="T64" s="28"/>
      <c r="U64" s="29"/>
      <c r="W64" s="18"/>
      <c r="X64" s="23" t="s">
        <v>107</v>
      </c>
      <c r="Y64" s="28">
        <v>105.1</v>
      </c>
      <c r="Z64" s="23" t="s">
        <v>109</v>
      </c>
      <c r="AA64" s="28">
        <v>110</v>
      </c>
      <c r="AB64" s="23" t="s">
        <v>110</v>
      </c>
      <c r="AC64" s="26"/>
      <c r="AD64" s="28"/>
      <c r="AE64" s="29"/>
      <c r="AH64" s="18"/>
      <c r="AI64" s="23" t="s">
        <v>107</v>
      </c>
      <c r="AJ64" s="28"/>
      <c r="AK64" s="23" t="s">
        <v>109</v>
      </c>
      <c r="AL64" s="28"/>
      <c r="AM64" s="23" t="s">
        <v>110</v>
      </c>
      <c r="AN64" s="26"/>
      <c r="AO64" s="28"/>
      <c r="AP64" s="29"/>
    </row>
    <row r="65" spans="2:42" ht="12.75">
      <c r="B65" s="18"/>
      <c r="C65" s="3"/>
      <c r="D65" s="3"/>
      <c r="E65" s="3"/>
      <c r="F65" s="3"/>
      <c r="G65" s="3"/>
      <c r="H65" s="3"/>
      <c r="I65" s="3"/>
      <c r="J65" s="29"/>
      <c r="M65" s="18"/>
      <c r="N65" s="3"/>
      <c r="O65" s="3"/>
      <c r="P65" s="3"/>
      <c r="Q65" s="3"/>
      <c r="R65" s="3"/>
      <c r="S65" s="3"/>
      <c r="T65" s="3"/>
      <c r="U65" s="29"/>
      <c r="W65" s="18"/>
      <c r="X65" s="3"/>
      <c r="Y65" s="3"/>
      <c r="Z65" s="3"/>
      <c r="AA65" s="3"/>
      <c r="AB65" s="3"/>
      <c r="AC65" s="3"/>
      <c r="AD65" s="3"/>
      <c r="AE65" s="29"/>
      <c r="AH65" s="18"/>
      <c r="AI65" s="3"/>
      <c r="AJ65" s="3"/>
      <c r="AK65" s="3"/>
      <c r="AL65" s="3"/>
      <c r="AM65" s="3"/>
      <c r="AN65" s="3"/>
      <c r="AO65" s="3"/>
      <c r="AP65" s="29"/>
    </row>
    <row r="66" spans="2:42" ht="12.75">
      <c r="B66" s="18"/>
      <c r="C66" s="3"/>
      <c r="D66" s="37" t="s">
        <v>111</v>
      </c>
      <c r="E66" s="38">
        <v>1</v>
      </c>
      <c r="F66" s="38">
        <v>2</v>
      </c>
      <c r="G66" s="38">
        <v>3</v>
      </c>
      <c r="H66" s="38" t="s">
        <v>112</v>
      </c>
      <c r="I66" s="38">
        <v>4</v>
      </c>
      <c r="J66" s="29"/>
      <c r="M66" s="18"/>
      <c r="N66" s="3"/>
      <c r="O66" s="37" t="s">
        <v>111</v>
      </c>
      <c r="P66" s="38">
        <v>1</v>
      </c>
      <c r="Q66" s="38">
        <v>2</v>
      </c>
      <c r="R66" s="38">
        <v>3</v>
      </c>
      <c r="S66" s="38" t="s">
        <v>112</v>
      </c>
      <c r="T66" s="38">
        <v>4</v>
      </c>
      <c r="U66" s="29"/>
      <c r="W66" s="18"/>
      <c r="X66" s="3"/>
      <c r="Y66" s="37" t="s">
        <v>111</v>
      </c>
      <c r="Z66" s="38">
        <v>1</v>
      </c>
      <c r="AA66" s="38">
        <v>2</v>
      </c>
      <c r="AB66" s="38">
        <v>3</v>
      </c>
      <c r="AC66" s="38" t="s">
        <v>112</v>
      </c>
      <c r="AD66" s="38">
        <v>4</v>
      </c>
      <c r="AE66" s="29"/>
      <c r="AH66" s="18"/>
      <c r="AI66" s="3"/>
      <c r="AJ66" s="37" t="s">
        <v>111</v>
      </c>
      <c r="AK66" s="38">
        <v>1</v>
      </c>
      <c r="AL66" s="38">
        <v>2</v>
      </c>
      <c r="AM66" s="38">
        <v>3</v>
      </c>
      <c r="AN66" s="38" t="s">
        <v>112</v>
      </c>
      <c r="AO66" s="38">
        <v>4</v>
      </c>
      <c r="AP66" s="29"/>
    </row>
    <row r="67" spans="2:42" ht="12.75">
      <c r="B67" s="18"/>
      <c r="C67" s="23" t="s">
        <v>113</v>
      </c>
      <c r="D67" s="28"/>
      <c r="E67" s="37">
        <v>95</v>
      </c>
      <c r="F67" s="37"/>
      <c r="G67" s="37"/>
      <c r="H67" s="41"/>
      <c r="I67" s="37"/>
      <c r="J67" s="29"/>
      <c r="M67" s="18"/>
      <c r="N67" s="23" t="s">
        <v>113</v>
      </c>
      <c r="O67" s="28"/>
      <c r="P67" s="37">
        <v>85</v>
      </c>
      <c r="Q67" s="37"/>
      <c r="R67" s="37"/>
      <c r="S67" s="41"/>
      <c r="T67" s="37"/>
      <c r="U67" s="29"/>
      <c r="W67" s="18"/>
      <c r="X67" s="23" t="s">
        <v>113</v>
      </c>
      <c r="Y67" s="28"/>
      <c r="Z67" s="37">
        <v>230</v>
      </c>
      <c r="AA67" s="37"/>
      <c r="AB67" s="37"/>
      <c r="AC67" s="41"/>
      <c r="AD67" s="37"/>
      <c r="AE67" s="29"/>
      <c r="AH67" s="18"/>
      <c r="AI67" s="23" t="s">
        <v>113</v>
      </c>
      <c r="AJ67" s="28"/>
      <c r="AK67" s="37"/>
      <c r="AL67" s="37"/>
      <c r="AM67" s="37"/>
      <c r="AN67" s="41"/>
      <c r="AO67" s="37"/>
      <c r="AP67" s="29"/>
    </row>
    <row r="68" spans="2:42" ht="12.75">
      <c r="B68" s="18"/>
      <c r="C68" s="23" t="s">
        <v>114</v>
      </c>
      <c r="D68" s="28"/>
      <c r="E68" s="37">
        <v>42.5</v>
      </c>
      <c r="F68" s="37"/>
      <c r="G68" s="37"/>
      <c r="H68" s="37"/>
      <c r="I68" s="37"/>
      <c r="J68" s="29"/>
      <c r="M68" s="18"/>
      <c r="N68" s="23" t="s">
        <v>114</v>
      </c>
      <c r="O68" s="28"/>
      <c r="P68" s="37">
        <v>47.5</v>
      </c>
      <c r="Q68" s="37"/>
      <c r="R68" s="37"/>
      <c r="S68" s="37"/>
      <c r="T68" s="37"/>
      <c r="U68" s="29"/>
      <c r="W68" s="18"/>
      <c r="X68" s="23" t="s">
        <v>114</v>
      </c>
      <c r="Y68" s="28"/>
      <c r="Z68" s="37">
        <v>145</v>
      </c>
      <c r="AA68" s="37"/>
      <c r="AB68" s="37"/>
      <c r="AC68" s="37"/>
      <c r="AD68" s="37"/>
      <c r="AE68" s="29"/>
      <c r="AH68" s="18"/>
      <c r="AI68" s="23" t="s">
        <v>114</v>
      </c>
      <c r="AJ68" s="28"/>
      <c r="AK68" s="37"/>
      <c r="AL68" s="37"/>
      <c r="AM68" s="37"/>
      <c r="AN68" s="37"/>
      <c r="AO68" s="37"/>
      <c r="AP68" s="29"/>
    </row>
    <row r="69" spans="2:42" ht="12.75">
      <c r="B69" s="18"/>
      <c r="C69" s="23" t="s">
        <v>115</v>
      </c>
      <c r="D69" s="28"/>
      <c r="E69" s="37">
        <v>100</v>
      </c>
      <c r="F69" s="37"/>
      <c r="G69" s="37"/>
      <c r="H69" s="37"/>
      <c r="I69" s="37"/>
      <c r="J69" s="29"/>
      <c r="M69" s="18"/>
      <c r="N69" s="23" t="s">
        <v>115</v>
      </c>
      <c r="O69" s="28"/>
      <c r="P69" s="37">
        <v>105</v>
      </c>
      <c r="Q69" s="37"/>
      <c r="R69" s="37"/>
      <c r="S69" s="37"/>
      <c r="T69" s="37"/>
      <c r="U69" s="29"/>
      <c r="W69" s="18"/>
      <c r="X69" s="23" t="s">
        <v>115</v>
      </c>
      <c r="Y69" s="28"/>
      <c r="Z69" s="37">
        <v>200</v>
      </c>
      <c r="AA69" s="37"/>
      <c r="AB69" s="37"/>
      <c r="AC69" s="37"/>
      <c r="AD69" s="37"/>
      <c r="AE69" s="29"/>
      <c r="AH69" s="18"/>
      <c r="AI69" s="23" t="s">
        <v>115</v>
      </c>
      <c r="AJ69" s="28"/>
      <c r="AK69" s="37"/>
      <c r="AL69" s="37"/>
      <c r="AM69" s="37"/>
      <c r="AN69" s="37"/>
      <c r="AO69" s="37"/>
      <c r="AP69" s="29"/>
    </row>
    <row r="70" spans="2:42" ht="12.75">
      <c r="B70" s="18"/>
      <c r="C70" s="3"/>
      <c r="D70" s="3"/>
      <c r="E70" s="3"/>
      <c r="F70" s="3"/>
      <c r="G70" s="37" t="s">
        <v>116</v>
      </c>
      <c r="H70" s="37"/>
      <c r="I70" s="3"/>
      <c r="J70" s="29"/>
      <c r="M70" s="18"/>
      <c r="N70" s="3"/>
      <c r="O70" s="3"/>
      <c r="P70" s="3"/>
      <c r="Q70" s="3"/>
      <c r="R70" s="37" t="s">
        <v>116</v>
      </c>
      <c r="S70" s="37"/>
      <c r="T70" s="3"/>
      <c r="U70" s="29"/>
      <c r="W70" s="18"/>
      <c r="X70" s="3"/>
      <c r="Y70" s="3"/>
      <c r="Z70" s="3"/>
      <c r="AA70" s="3"/>
      <c r="AB70" s="37" t="s">
        <v>116</v>
      </c>
      <c r="AC70" s="37"/>
      <c r="AD70" s="3"/>
      <c r="AE70" s="29"/>
      <c r="AH70" s="18"/>
      <c r="AI70" s="3"/>
      <c r="AJ70" s="3"/>
      <c r="AK70" s="3"/>
      <c r="AL70" s="3"/>
      <c r="AM70" s="37" t="s">
        <v>116</v>
      </c>
      <c r="AN70" s="37"/>
      <c r="AO70" s="3"/>
      <c r="AP70" s="29"/>
    </row>
    <row r="71" spans="2:42" ht="12.75">
      <c r="B71" s="18"/>
      <c r="C71" s="3"/>
      <c r="D71" s="3"/>
      <c r="E71" s="3"/>
      <c r="F71" s="3"/>
      <c r="G71" s="37" t="s">
        <v>117</v>
      </c>
      <c r="H71" s="37"/>
      <c r="I71" s="3"/>
      <c r="J71" s="29"/>
      <c r="M71" s="18"/>
      <c r="N71" s="3"/>
      <c r="O71" s="3"/>
      <c r="P71" s="3"/>
      <c r="Q71" s="3"/>
      <c r="R71" s="37" t="s">
        <v>117</v>
      </c>
      <c r="S71" s="37"/>
      <c r="T71" s="3"/>
      <c r="U71" s="29"/>
      <c r="W71" s="18"/>
      <c r="X71" s="3"/>
      <c r="Y71" s="3"/>
      <c r="Z71" s="3"/>
      <c r="AA71" s="3"/>
      <c r="AB71" s="37" t="s">
        <v>117</v>
      </c>
      <c r="AC71" s="37"/>
      <c r="AD71" s="3"/>
      <c r="AE71" s="29"/>
      <c r="AH71" s="18"/>
      <c r="AI71" s="3"/>
      <c r="AJ71" s="3"/>
      <c r="AK71" s="3"/>
      <c r="AL71" s="3"/>
      <c r="AM71" s="37" t="s">
        <v>117</v>
      </c>
      <c r="AN71" s="37"/>
      <c r="AO71" s="3"/>
      <c r="AP71" s="29"/>
    </row>
    <row r="72" spans="2:42" ht="12.75">
      <c r="B72" s="30"/>
      <c r="C72" s="31"/>
      <c r="D72" s="31"/>
      <c r="E72" s="31"/>
      <c r="F72" s="31"/>
      <c r="G72" s="31"/>
      <c r="H72" s="31"/>
      <c r="I72" s="31"/>
      <c r="J72" s="33"/>
      <c r="M72" s="30"/>
      <c r="N72" s="31"/>
      <c r="O72" s="31"/>
      <c r="P72" s="31"/>
      <c r="Q72" s="31"/>
      <c r="R72" s="31"/>
      <c r="S72" s="31"/>
      <c r="T72" s="31"/>
      <c r="U72" s="33"/>
      <c r="W72" s="30"/>
      <c r="X72" s="31"/>
      <c r="Y72" s="31"/>
      <c r="Z72" s="31"/>
      <c r="AA72" s="31"/>
      <c r="AB72" s="31"/>
      <c r="AC72" s="31"/>
      <c r="AD72" s="31"/>
      <c r="AE72" s="33"/>
      <c r="AH72" s="30"/>
      <c r="AI72" s="31"/>
      <c r="AJ72" s="31"/>
      <c r="AK72" s="31"/>
      <c r="AL72" s="31"/>
      <c r="AM72" s="31"/>
      <c r="AN72" s="31"/>
      <c r="AO72" s="31"/>
      <c r="AP72" s="33"/>
    </row>
    <row r="74" spans="2:42" ht="12.75">
      <c r="B74" s="18"/>
      <c r="C74" s="23" t="s">
        <v>98</v>
      </c>
      <c r="D74" s="26" t="s">
        <v>36</v>
      </c>
      <c r="E74" s="26"/>
      <c r="F74" s="26"/>
      <c r="G74" s="26"/>
      <c r="H74" s="26"/>
      <c r="I74" s="37"/>
      <c r="J74" s="29"/>
      <c r="M74" s="18"/>
      <c r="N74" s="23" t="s">
        <v>98</v>
      </c>
      <c r="O74" s="26" t="s">
        <v>139</v>
      </c>
      <c r="P74" s="26"/>
      <c r="Q74" s="26"/>
      <c r="R74" s="26"/>
      <c r="S74" s="26"/>
      <c r="T74" s="37"/>
      <c r="U74" s="29"/>
      <c r="W74" s="18"/>
      <c r="X74" s="23" t="s">
        <v>98</v>
      </c>
      <c r="Y74" s="26" t="s">
        <v>140</v>
      </c>
      <c r="Z74" s="26"/>
      <c r="AA74" s="26"/>
      <c r="AB74" s="26"/>
      <c r="AC74" s="26"/>
      <c r="AD74" s="37"/>
      <c r="AE74" s="29"/>
      <c r="AH74" s="18"/>
      <c r="AI74" s="23" t="s">
        <v>98</v>
      </c>
      <c r="AJ74" s="26"/>
      <c r="AK74" s="26"/>
      <c r="AL74" s="26"/>
      <c r="AM74" s="26"/>
      <c r="AN74" s="26"/>
      <c r="AO74" s="37"/>
      <c r="AP74" s="29"/>
    </row>
    <row r="75" spans="2:42" ht="12.75">
      <c r="B75" s="18"/>
      <c r="C75" s="23" t="s">
        <v>103</v>
      </c>
      <c r="D75" s="26" t="s">
        <v>141</v>
      </c>
      <c r="E75" s="26"/>
      <c r="F75" s="28"/>
      <c r="G75" s="23" t="s">
        <v>104</v>
      </c>
      <c r="H75" s="26">
        <v>651110</v>
      </c>
      <c r="I75" s="28"/>
      <c r="J75" s="29"/>
      <c r="M75" s="18"/>
      <c r="N75" s="23" t="s">
        <v>103</v>
      </c>
      <c r="O75" s="26" t="s">
        <v>142</v>
      </c>
      <c r="P75" s="26"/>
      <c r="Q75" s="28"/>
      <c r="R75" s="23" t="s">
        <v>104</v>
      </c>
      <c r="S75" s="26">
        <v>880429</v>
      </c>
      <c r="T75" s="28"/>
      <c r="U75" s="29"/>
      <c r="W75" s="18"/>
      <c r="X75" s="23" t="s">
        <v>103</v>
      </c>
      <c r="Y75" s="26" t="s">
        <v>106</v>
      </c>
      <c r="Z75" s="26"/>
      <c r="AA75" s="28"/>
      <c r="AB75" s="23" t="s">
        <v>104</v>
      </c>
      <c r="AC75" s="26">
        <v>741101</v>
      </c>
      <c r="AD75" s="28"/>
      <c r="AE75" s="29"/>
      <c r="AH75" s="18"/>
      <c r="AI75" s="23" t="s">
        <v>103</v>
      </c>
      <c r="AJ75" s="26"/>
      <c r="AK75" s="26"/>
      <c r="AL75" s="28"/>
      <c r="AM75" s="23" t="s">
        <v>104</v>
      </c>
      <c r="AN75" s="26"/>
      <c r="AO75" s="28"/>
      <c r="AP75" s="29"/>
    </row>
    <row r="76" spans="2:42" ht="12.75">
      <c r="B76" s="18"/>
      <c r="C76" s="23" t="s">
        <v>107</v>
      </c>
      <c r="D76" s="28">
        <v>97.8</v>
      </c>
      <c r="E76" s="23" t="s">
        <v>109</v>
      </c>
      <c r="F76" s="28">
        <v>100</v>
      </c>
      <c r="G76" s="23" t="s">
        <v>110</v>
      </c>
      <c r="H76" s="26"/>
      <c r="I76" s="28"/>
      <c r="J76" s="29"/>
      <c r="M76" s="18"/>
      <c r="N76" s="23" t="s">
        <v>107</v>
      </c>
      <c r="O76" s="28">
        <v>71.35</v>
      </c>
      <c r="P76" s="23" t="s">
        <v>109</v>
      </c>
      <c r="Q76" s="28">
        <v>75</v>
      </c>
      <c r="R76" s="23" t="s">
        <v>110</v>
      </c>
      <c r="S76" s="26"/>
      <c r="T76" s="28"/>
      <c r="U76" s="29"/>
      <c r="W76" s="18"/>
      <c r="X76" s="23" t="s">
        <v>107</v>
      </c>
      <c r="Y76" s="28">
        <v>80.15</v>
      </c>
      <c r="Z76" s="23" t="s">
        <v>109</v>
      </c>
      <c r="AA76" s="28">
        <v>82.5</v>
      </c>
      <c r="AB76" s="23" t="s">
        <v>110</v>
      </c>
      <c r="AC76" s="26"/>
      <c r="AD76" s="28"/>
      <c r="AE76" s="29"/>
      <c r="AH76" s="18"/>
      <c r="AI76" s="23" t="s">
        <v>107</v>
      </c>
      <c r="AJ76" s="28"/>
      <c r="AK76" s="23" t="s">
        <v>109</v>
      </c>
      <c r="AL76" s="28"/>
      <c r="AM76" s="23" t="s">
        <v>110</v>
      </c>
      <c r="AN76" s="26"/>
      <c r="AO76" s="28"/>
      <c r="AP76" s="29"/>
    </row>
    <row r="77" spans="2:42" ht="12.75">
      <c r="B77" s="18"/>
      <c r="C77" s="3"/>
      <c r="D77" s="3"/>
      <c r="E77" s="3"/>
      <c r="F77" s="3"/>
      <c r="G77" s="3"/>
      <c r="H77" s="3"/>
      <c r="I77" s="3"/>
      <c r="J77" s="29"/>
      <c r="M77" s="18"/>
      <c r="N77" s="3"/>
      <c r="O77" s="3"/>
      <c r="P77" s="3"/>
      <c r="Q77" s="3"/>
      <c r="R77" s="3"/>
      <c r="S77" s="3"/>
      <c r="T77" s="3"/>
      <c r="U77" s="29"/>
      <c r="W77" s="18"/>
      <c r="X77" s="3"/>
      <c r="Y77" s="3"/>
      <c r="Z77" s="3"/>
      <c r="AA77" s="3"/>
      <c r="AB77" s="3"/>
      <c r="AC77" s="3"/>
      <c r="AD77" s="3"/>
      <c r="AE77" s="29"/>
      <c r="AH77" s="18"/>
      <c r="AI77" s="3"/>
      <c r="AJ77" s="3"/>
      <c r="AK77" s="3"/>
      <c r="AL77" s="3"/>
      <c r="AM77" s="3"/>
      <c r="AN77" s="3"/>
      <c r="AO77" s="3"/>
      <c r="AP77" s="29"/>
    </row>
    <row r="78" spans="2:42" ht="12.75">
      <c r="B78" s="18"/>
      <c r="C78" s="3"/>
      <c r="D78" s="37" t="s">
        <v>111</v>
      </c>
      <c r="E78" s="38">
        <v>1</v>
      </c>
      <c r="F78" s="38">
        <v>2</v>
      </c>
      <c r="G78" s="38">
        <v>3</v>
      </c>
      <c r="H78" s="38" t="s">
        <v>112</v>
      </c>
      <c r="I78" s="38">
        <v>4</v>
      </c>
      <c r="J78" s="29"/>
      <c r="M78" s="18"/>
      <c r="N78" s="3"/>
      <c r="O78" s="37" t="s">
        <v>111</v>
      </c>
      <c r="P78" s="38">
        <v>1</v>
      </c>
      <c r="Q78" s="38">
        <v>2</v>
      </c>
      <c r="R78" s="38">
        <v>3</v>
      </c>
      <c r="S78" s="38" t="s">
        <v>112</v>
      </c>
      <c r="T78" s="38">
        <v>4</v>
      </c>
      <c r="U78" s="29"/>
      <c r="W78" s="18"/>
      <c r="X78" s="3"/>
      <c r="Y78" s="37" t="s">
        <v>111</v>
      </c>
      <c r="Z78" s="38">
        <v>1</v>
      </c>
      <c r="AA78" s="38">
        <v>2</v>
      </c>
      <c r="AB78" s="38">
        <v>3</v>
      </c>
      <c r="AC78" s="38" t="s">
        <v>112</v>
      </c>
      <c r="AD78" s="38">
        <v>4</v>
      </c>
      <c r="AE78" s="29"/>
      <c r="AH78" s="18"/>
      <c r="AI78" s="3"/>
      <c r="AJ78" s="37" t="s">
        <v>111</v>
      </c>
      <c r="AK78" s="38">
        <v>1</v>
      </c>
      <c r="AL78" s="38">
        <v>2</v>
      </c>
      <c r="AM78" s="38">
        <v>3</v>
      </c>
      <c r="AN78" s="38" t="s">
        <v>112</v>
      </c>
      <c r="AO78" s="38">
        <v>4</v>
      </c>
      <c r="AP78" s="29"/>
    </row>
    <row r="79" spans="2:42" ht="12.75">
      <c r="B79" s="18"/>
      <c r="C79" s="23" t="s">
        <v>113</v>
      </c>
      <c r="D79" s="28"/>
      <c r="E79" s="37">
        <v>260</v>
      </c>
      <c r="F79" s="37"/>
      <c r="G79" s="37"/>
      <c r="H79" s="41"/>
      <c r="I79" s="37"/>
      <c r="J79" s="29"/>
      <c r="M79" s="18"/>
      <c r="N79" s="23" t="s">
        <v>113</v>
      </c>
      <c r="O79" s="28"/>
      <c r="P79" s="37">
        <v>155</v>
      </c>
      <c r="Q79" s="37"/>
      <c r="R79" s="37"/>
      <c r="S79" s="41"/>
      <c r="T79" s="37"/>
      <c r="U79" s="29"/>
      <c r="W79" s="18"/>
      <c r="X79" s="23" t="s">
        <v>113</v>
      </c>
      <c r="Y79" s="28"/>
      <c r="Z79" s="37">
        <v>200</v>
      </c>
      <c r="AA79" s="37"/>
      <c r="AB79" s="37"/>
      <c r="AC79" s="41"/>
      <c r="AD79" s="37"/>
      <c r="AE79" s="29"/>
      <c r="AH79" s="18"/>
      <c r="AI79" s="23" t="s">
        <v>113</v>
      </c>
      <c r="AJ79" s="28"/>
      <c r="AK79" s="37"/>
      <c r="AL79" s="37"/>
      <c r="AM79" s="37"/>
      <c r="AN79" s="41"/>
      <c r="AO79" s="37"/>
      <c r="AP79" s="29"/>
    </row>
    <row r="80" spans="2:42" ht="12.75">
      <c r="B80" s="18"/>
      <c r="C80" s="23" t="s">
        <v>114</v>
      </c>
      <c r="D80" s="28"/>
      <c r="E80" s="37">
        <v>165</v>
      </c>
      <c r="F80" s="37"/>
      <c r="G80" s="37"/>
      <c r="H80" s="37"/>
      <c r="I80" s="37"/>
      <c r="J80" s="29"/>
      <c r="M80" s="18"/>
      <c r="N80" s="23" t="s">
        <v>114</v>
      </c>
      <c r="O80" s="28"/>
      <c r="P80" s="37">
        <v>107.5</v>
      </c>
      <c r="Q80" s="37"/>
      <c r="R80" s="37"/>
      <c r="S80" s="37"/>
      <c r="T80" s="37"/>
      <c r="U80" s="29"/>
      <c r="W80" s="18"/>
      <c r="X80" s="23" t="s">
        <v>114</v>
      </c>
      <c r="Y80" s="28"/>
      <c r="Z80" s="37">
        <v>192.5</v>
      </c>
      <c r="AA80" s="37"/>
      <c r="AB80" s="37"/>
      <c r="AC80" s="37"/>
      <c r="AD80" s="37"/>
      <c r="AE80" s="29"/>
      <c r="AH80" s="18"/>
      <c r="AI80" s="23" t="s">
        <v>114</v>
      </c>
      <c r="AJ80" s="28"/>
      <c r="AK80" s="37"/>
      <c r="AL80" s="37"/>
      <c r="AM80" s="37"/>
      <c r="AN80" s="37"/>
      <c r="AO80" s="37"/>
      <c r="AP80" s="29"/>
    </row>
    <row r="81" spans="2:42" ht="12.75">
      <c r="B81" s="18"/>
      <c r="C81" s="23" t="s">
        <v>115</v>
      </c>
      <c r="D81" s="28"/>
      <c r="E81" s="37">
        <v>300</v>
      </c>
      <c r="F81" s="37"/>
      <c r="G81" s="37"/>
      <c r="H81" s="37"/>
      <c r="I81" s="37"/>
      <c r="J81" s="29"/>
      <c r="M81" s="18"/>
      <c r="N81" s="23" t="s">
        <v>115</v>
      </c>
      <c r="O81" s="28"/>
      <c r="P81" s="37">
        <v>175</v>
      </c>
      <c r="Q81" s="37"/>
      <c r="R81" s="37"/>
      <c r="S81" s="37"/>
      <c r="T81" s="37"/>
      <c r="U81" s="29"/>
      <c r="W81" s="18"/>
      <c r="X81" s="23" t="s">
        <v>115</v>
      </c>
      <c r="Y81" s="28"/>
      <c r="Z81" s="37">
        <v>190</v>
      </c>
      <c r="AA81" s="37"/>
      <c r="AB81" s="37"/>
      <c r="AC81" s="37"/>
      <c r="AD81" s="37"/>
      <c r="AE81" s="29"/>
      <c r="AH81" s="18"/>
      <c r="AI81" s="23" t="s">
        <v>115</v>
      </c>
      <c r="AJ81" s="28"/>
      <c r="AK81" s="37"/>
      <c r="AL81" s="37"/>
      <c r="AM81" s="37"/>
      <c r="AN81" s="37"/>
      <c r="AO81" s="37"/>
      <c r="AP81" s="29"/>
    </row>
    <row r="82" spans="2:42" ht="12.75">
      <c r="B82" s="18"/>
      <c r="C82" s="3"/>
      <c r="D82" s="3"/>
      <c r="E82" s="3"/>
      <c r="F82" s="3"/>
      <c r="G82" s="37" t="s">
        <v>116</v>
      </c>
      <c r="H82" s="37"/>
      <c r="I82" s="3"/>
      <c r="J82" s="29"/>
      <c r="M82" s="18"/>
      <c r="N82" s="3"/>
      <c r="O82" s="3"/>
      <c r="P82" s="3"/>
      <c r="Q82" s="3"/>
      <c r="R82" s="37" t="s">
        <v>116</v>
      </c>
      <c r="S82" s="37"/>
      <c r="T82" s="3"/>
      <c r="U82" s="29"/>
      <c r="W82" s="18"/>
      <c r="X82" s="3"/>
      <c r="Y82" s="3"/>
      <c r="Z82" s="3"/>
      <c r="AA82" s="3"/>
      <c r="AB82" s="37" t="s">
        <v>116</v>
      </c>
      <c r="AC82" s="37"/>
      <c r="AD82" s="3"/>
      <c r="AE82" s="29"/>
      <c r="AH82" s="18"/>
      <c r="AI82" s="3"/>
      <c r="AJ82" s="3"/>
      <c r="AK82" s="3"/>
      <c r="AL82" s="3"/>
      <c r="AM82" s="37" t="s">
        <v>116</v>
      </c>
      <c r="AN82" s="37"/>
      <c r="AO82" s="3"/>
      <c r="AP82" s="29"/>
    </row>
    <row r="83" spans="2:42" ht="12.75">
      <c r="B83" s="18"/>
      <c r="C83" s="3"/>
      <c r="D83" s="3"/>
      <c r="E83" s="3"/>
      <c r="F83" s="3"/>
      <c r="G83" s="37" t="s">
        <v>117</v>
      </c>
      <c r="H83" s="37"/>
      <c r="I83" s="3"/>
      <c r="J83" s="29"/>
      <c r="M83" s="18"/>
      <c r="N83" s="3"/>
      <c r="O83" s="3"/>
      <c r="P83" s="3"/>
      <c r="Q83" s="3"/>
      <c r="R83" s="37" t="s">
        <v>117</v>
      </c>
      <c r="S83" s="37"/>
      <c r="T83" s="3"/>
      <c r="U83" s="29"/>
      <c r="W83" s="18"/>
      <c r="X83" s="3"/>
      <c r="Y83" s="3"/>
      <c r="Z83" s="3"/>
      <c r="AA83" s="3"/>
      <c r="AB83" s="37" t="s">
        <v>117</v>
      </c>
      <c r="AC83" s="37"/>
      <c r="AD83" s="3"/>
      <c r="AE83" s="29"/>
      <c r="AH83" s="18"/>
      <c r="AI83" s="3"/>
      <c r="AJ83" s="3"/>
      <c r="AK83" s="3"/>
      <c r="AL83" s="3"/>
      <c r="AM83" s="37" t="s">
        <v>117</v>
      </c>
      <c r="AN83" s="37"/>
      <c r="AO83" s="3"/>
      <c r="AP83" s="29"/>
    </row>
    <row r="84" spans="2:42" ht="12.75">
      <c r="B84" s="30"/>
      <c r="C84" s="31"/>
      <c r="D84" s="31"/>
      <c r="E84" s="31"/>
      <c r="F84" s="31"/>
      <c r="G84" s="31"/>
      <c r="H84" s="31"/>
      <c r="I84" s="31"/>
      <c r="J84" s="33"/>
      <c r="M84" s="30"/>
      <c r="N84" s="31"/>
      <c r="O84" s="31"/>
      <c r="P84" s="31"/>
      <c r="Q84" s="31"/>
      <c r="R84" s="31"/>
      <c r="S84" s="31"/>
      <c r="T84" s="31"/>
      <c r="U84" s="33"/>
      <c r="W84" s="30"/>
      <c r="X84" s="31"/>
      <c r="Y84" s="31"/>
      <c r="Z84" s="31"/>
      <c r="AA84" s="31"/>
      <c r="AB84" s="31"/>
      <c r="AC84" s="31"/>
      <c r="AD84" s="31"/>
      <c r="AE84" s="33"/>
      <c r="AH84" s="30"/>
      <c r="AI84" s="31"/>
      <c r="AJ84" s="31"/>
      <c r="AK84" s="31"/>
      <c r="AL84" s="31"/>
      <c r="AM84" s="31"/>
      <c r="AN84" s="31"/>
      <c r="AO84" s="31"/>
      <c r="AP84" s="33"/>
    </row>
    <row r="86" spans="2:42" ht="12.75">
      <c r="B86" s="18"/>
      <c r="C86" s="23" t="s">
        <v>98</v>
      </c>
      <c r="D86" s="26" t="s">
        <v>143</v>
      </c>
      <c r="E86" s="26"/>
      <c r="F86" s="26"/>
      <c r="G86" s="26"/>
      <c r="H86" s="26"/>
      <c r="I86" s="37"/>
      <c r="J86" s="29"/>
      <c r="M86" s="18"/>
      <c r="N86" s="23" t="s">
        <v>98</v>
      </c>
      <c r="O86" s="26" t="s">
        <v>26</v>
      </c>
      <c r="P86" s="26"/>
      <c r="Q86" s="26"/>
      <c r="R86" s="26"/>
      <c r="S86" s="26"/>
      <c r="T86" s="37"/>
      <c r="U86" s="29"/>
      <c r="W86" s="18"/>
      <c r="X86" s="23" t="s">
        <v>98</v>
      </c>
      <c r="Y86" s="26" t="s">
        <v>67</v>
      </c>
      <c r="Z86" s="26"/>
      <c r="AA86" s="26"/>
      <c r="AB86" s="26"/>
      <c r="AC86" s="26"/>
      <c r="AD86" s="37" t="s">
        <v>144</v>
      </c>
      <c r="AE86" s="29"/>
      <c r="AH86" s="18"/>
      <c r="AI86" s="23" t="s">
        <v>98</v>
      </c>
      <c r="AJ86" s="26"/>
      <c r="AK86" s="26"/>
      <c r="AL86" s="26"/>
      <c r="AM86" s="26"/>
      <c r="AN86" s="26"/>
      <c r="AO86" s="37"/>
      <c r="AP86" s="29"/>
    </row>
    <row r="87" spans="2:42" ht="12.75">
      <c r="B87" s="18"/>
      <c r="C87" s="23" t="s">
        <v>103</v>
      </c>
      <c r="D87" s="26" t="s">
        <v>145</v>
      </c>
      <c r="E87" s="26"/>
      <c r="F87" s="28"/>
      <c r="G87" s="23" t="s">
        <v>104</v>
      </c>
      <c r="H87" s="26">
        <v>910522</v>
      </c>
      <c r="I87" s="28"/>
      <c r="J87" s="29"/>
      <c r="M87" s="18"/>
      <c r="N87" s="23" t="s">
        <v>103</v>
      </c>
      <c r="O87" s="26" t="s">
        <v>23</v>
      </c>
      <c r="P87" s="26"/>
      <c r="Q87" s="28"/>
      <c r="R87" s="23" t="s">
        <v>104</v>
      </c>
      <c r="S87" s="26">
        <v>900730</v>
      </c>
      <c r="T87" s="28"/>
      <c r="U87" s="29"/>
      <c r="W87" s="18"/>
      <c r="X87" s="23" t="s">
        <v>103</v>
      </c>
      <c r="Y87" s="26" t="s">
        <v>106</v>
      </c>
      <c r="Z87" s="26"/>
      <c r="AA87" s="28"/>
      <c r="AB87" s="23" t="s">
        <v>104</v>
      </c>
      <c r="AC87" s="26">
        <v>670425</v>
      </c>
      <c r="AD87" s="28"/>
      <c r="AE87" s="29"/>
      <c r="AH87" s="18"/>
      <c r="AI87" s="23" t="s">
        <v>103</v>
      </c>
      <c r="AJ87" s="26"/>
      <c r="AK87" s="26"/>
      <c r="AL87" s="28"/>
      <c r="AM87" s="23" t="s">
        <v>104</v>
      </c>
      <c r="AN87" s="26"/>
      <c r="AO87" s="28"/>
      <c r="AP87" s="29"/>
    </row>
    <row r="88" spans="2:42" ht="12.75">
      <c r="B88" s="18"/>
      <c r="C88" s="23" t="s">
        <v>107</v>
      </c>
      <c r="D88" s="28">
        <v>85.1</v>
      </c>
      <c r="E88" s="23" t="s">
        <v>109</v>
      </c>
      <c r="F88" s="28">
        <v>90</v>
      </c>
      <c r="G88" s="23" t="s">
        <v>110</v>
      </c>
      <c r="H88" s="26"/>
      <c r="I88" s="28"/>
      <c r="J88" s="29"/>
      <c r="M88" s="18"/>
      <c r="N88" s="23" t="s">
        <v>107</v>
      </c>
      <c r="O88" s="28">
        <v>59.9</v>
      </c>
      <c r="P88" s="23" t="s">
        <v>109</v>
      </c>
      <c r="Q88" s="28">
        <v>60</v>
      </c>
      <c r="R88" s="23" t="s">
        <v>110</v>
      </c>
      <c r="S88" s="26"/>
      <c r="T88" s="28"/>
      <c r="U88" s="29"/>
      <c r="W88" s="18"/>
      <c r="X88" s="23" t="s">
        <v>107</v>
      </c>
      <c r="Y88" s="28">
        <v>109.25</v>
      </c>
      <c r="Z88" s="23" t="s">
        <v>109</v>
      </c>
      <c r="AA88" s="28">
        <v>110</v>
      </c>
      <c r="AB88" s="23" t="s">
        <v>110</v>
      </c>
      <c r="AC88" s="26"/>
      <c r="AD88" s="28"/>
      <c r="AE88" s="29"/>
      <c r="AH88" s="18"/>
      <c r="AI88" s="23" t="s">
        <v>107</v>
      </c>
      <c r="AJ88" s="28"/>
      <c r="AK88" s="23" t="s">
        <v>109</v>
      </c>
      <c r="AL88" s="28"/>
      <c r="AM88" s="23" t="s">
        <v>110</v>
      </c>
      <c r="AN88" s="26"/>
      <c r="AO88" s="28"/>
      <c r="AP88" s="29"/>
    </row>
    <row r="89" spans="2:42" ht="12.75">
      <c r="B89" s="18"/>
      <c r="C89" s="3"/>
      <c r="D89" s="3"/>
      <c r="E89" s="3"/>
      <c r="F89" s="3"/>
      <c r="G89" s="3"/>
      <c r="H89" s="3"/>
      <c r="I89" s="3"/>
      <c r="J89" s="29"/>
      <c r="M89" s="18"/>
      <c r="N89" s="3"/>
      <c r="O89" s="3"/>
      <c r="P89" s="3"/>
      <c r="Q89" s="3"/>
      <c r="R89" s="3"/>
      <c r="S89" s="3"/>
      <c r="T89" s="3"/>
      <c r="U89" s="29"/>
      <c r="W89" s="18"/>
      <c r="X89" s="3"/>
      <c r="Y89" s="3"/>
      <c r="Z89" s="3"/>
      <c r="AA89" s="3"/>
      <c r="AB89" s="3"/>
      <c r="AC89" s="3"/>
      <c r="AD89" s="3"/>
      <c r="AE89" s="29"/>
      <c r="AH89" s="18"/>
      <c r="AI89" s="3"/>
      <c r="AJ89" s="3"/>
      <c r="AK89" s="3"/>
      <c r="AL89" s="3"/>
      <c r="AM89" s="3"/>
      <c r="AN89" s="3"/>
      <c r="AO89" s="3"/>
      <c r="AP89" s="29"/>
    </row>
    <row r="90" spans="2:42" ht="12.75">
      <c r="B90" s="18"/>
      <c r="C90" s="3"/>
      <c r="D90" s="37" t="s">
        <v>111</v>
      </c>
      <c r="E90" s="38">
        <v>1</v>
      </c>
      <c r="F90" s="38">
        <v>2</v>
      </c>
      <c r="G90" s="38">
        <v>3</v>
      </c>
      <c r="H90" s="38" t="s">
        <v>112</v>
      </c>
      <c r="I90" s="38">
        <v>4</v>
      </c>
      <c r="J90" s="29"/>
      <c r="M90" s="18"/>
      <c r="N90" s="3"/>
      <c r="O90" s="37" t="s">
        <v>111</v>
      </c>
      <c r="P90" s="38">
        <v>1</v>
      </c>
      <c r="Q90" s="38">
        <v>2</v>
      </c>
      <c r="R90" s="38">
        <v>3</v>
      </c>
      <c r="S90" s="38" t="s">
        <v>112</v>
      </c>
      <c r="T90" s="38">
        <v>4</v>
      </c>
      <c r="U90" s="29"/>
      <c r="W90" s="18"/>
      <c r="X90" s="3"/>
      <c r="Y90" s="37" t="s">
        <v>111</v>
      </c>
      <c r="Z90" s="38">
        <v>1</v>
      </c>
      <c r="AA90" s="38">
        <v>2</v>
      </c>
      <c r="AB90" s="38">
        <v>3</v>
      </c>
      <c r="AC90" s="38" t="s">
        <v>112</v>
      </c>
      <c r="AD90" s="38">
        <v>4</v>
      </c>
      <c r="AE90" s="29"/>
      <c r="AH90" s="18"/>
      <c r="AI90" s="3"/>
      <c r="AJ90" s="37" t="s">
        <v>111</v>
      </c>
      <c r="AK90" s="38">
        <v>1</v>
      </c>
      <c r="AL90" s="38">
        <v>2</v>
      </c>
      <c r="AM90" s="38">
        <v>3</v>
      </c>
      <c r="AN90" s="38" t="s">
        <v>112</v>
      </c>
      <c r="AO90" s="38">
        <v>4</v>
      </c>
      <c r="AP90" s="29"/>
    </row>
    <row r="91" spans="2:42" ht="12.75">
      <c r="B91" s="18"/>
      <c r="C91" s="23" t="s">
        <v>113</v>
      </c>
      <c r="D91" s="28"/>
      <c r="E91" s="37">
        <v>150</v>
      </c>
      <c r="F91" s="37"/>
      <c r="G91" s="37"/>
      <c r="H91" s="41"/>
      <c r="I91" s="37"/>
      <c r="J91" s="29"/>
      <c r="M91" s="18"/>
      <c r="N91" s="23" t="s">
        <v>113</v>
      </c>
      <c r="O91" s="28"/>
      <c r="P91" s="37"/>
      <c r="Q91" s="37"/>
      <c r="R91" s="37"/>
      <c r="S91" s="41"/>
      <c r="T91" s="37"/>
      <c r="U91" s="29"/>
      <c r="W91" s="18"/>
      <c r="X91" s="23" t="s">
        <v>113</v>
      </c>
      <c r="Y91" s="28"/>
      <c r="Z91" s="37">
        <v>290</v>
      </c>
      <c r="AA91" s="37"/>
      <c r="AB91" s="37"/>
      <c r="AC91" s="41"/>
      <c r="AD91" s="37"/>
      <c r="AE91" s="29"/>
      <c r="AH91" s="18"/>
      <c r="AI91" s="23" t="s">
        <v>113</v>
      </c>
      <c r="AJ91" s="28"/>
      <c r="AK91" s="37"/>
      <c r="AL91" s="37"/>
      <c r="AM91" s="37"/>
      <c r="AN91" s="41"/>
      <c r="AO91" s="37"/>
      <c r="AP91" s="29"/>
    </row>
    <row r="92" spans="2:42" ht="12.75">
      <c r="B92" s="18"/>
      <c r="C92" s="23" t="s">
        <v>114</v>
      </c>
      <c r="D92" s="28"/>
      <c r="E92" s="37">
        <v>92.5</v>
      </c>
      <c r="F92" s="37"/>
      <c r="G92" s="37"/>
      <c r="H92" s="37"/>
      <c r="I92" s="37"/>
      <c r="J92" s="29"/>
      <c r="M92" s="18"/>
      <c r="N92" s="23" t="s">
        <v>114</v>
      </c>
      <c r="O92" s="28"/>
      <c r="P92" s="37">
        <v>85</v>
      </c>
      <c r="Q92" s="37"/>
      <c r="R92" s="37"/>
      <c r="S92" s="37"/>
      <c r="T92" s="37"/>
      <c r="U92" s="29"/>
      <c r="W92" s="18"/>
      <c r="X92" s="23" t="s">
        <v>114</v>
      </c>
      <c r="Y92" s="28"/>
      <c r="Z92" s="37">
        <v>220</v>
      </c>
      <c r="AA92" s="37"/>
      <c r="AB92" s="37"/>
      <c r="AC92" s="37"/>
      <c r="AD92" s="37"/>
      <c r="AE92" s="29"/>
      <c r="AH92" s="18"/>
      <c r="AI92" s="23" t="s">
        <v>114</v>
      </c>
      <c r="AJ92" s="28"/>
      <c r="AK92" s="37"/>
      <c r="AL92" s="37"/>
      <c r="AM92" s="37"/>
      <c r="AN92" s="37"/>
      <c r="AO92" s="37"/>
      <c r="AP92" s="29"/>
    </row>
    <row r="93" spans="2:42" ht="12.75">
      <c r="B93" s="18"/>
      <c r="C93" s="23" t="s">
        <v>115</v>
      </c>
      <c r="D93" s="28"/>
      <c r="E93" s="37">
        <v>170</v>
      </c>
      <c r="F93" s="37"/>
      <c r="G93" s="37"/>
      <c r="H93" s="37"/>
      <c r="I93" s="37"/>
      <c r="J93" s="29"/>
      <c r="M93" s="18"/>
      <c r="N93" s="23" t="s">
        <v>115</v>
      </c>
      <c r="O93" s="28"/>
      <c r="P93" s="37"/>
      <c r="Q93" s="37"/>
      <c r="R93" s="37"/>
      <c r="S93" s="37"/>
      <c r="T93" s="37"/>
      <c r="U93" s="29"/>
      <c r="W93" s="18"/>
      <c r="X93" s="23" t="s">
        <v>115</v>
      </c>
      <c r="Y93" s="28"/>
      <c r="Z93" s="37">
        <v>240</v>
      </c>
      <c r="AA93" s="37"/>
      <c r="AB93" s="37"/>
      <c r="AC93" s="37"/>
      <c r="AD93" s="37"/>
      <c r="AE93" s="29"/>
      <c r="AH93" s="18"/>
      <c r="AI93" s="23" t="s">
        <v>115</v>
      </c>
      <c r="AJ93" s="28"/>
      <c r="AK93" s="37"/>
      <c r="AL93" s="37"/>
      <c r="AM93" s="37"/>
      <c r="AN93" s="37"/>
      <c r="AO93" s="37"/>
      <c r="AP93" s="29"/>
    </row>
    <row r="94" spans="2:42" ht="12.75">
      <c r="B94" s="18"/>
      <c r="C94" s="3"/>
      <c r="D94" s="3"/>
      <c r="E94" s="3"/>
      <c r="F94" s="3"/>
      <c r="G94" s="37" t="s">
        <v>116</v>
      </c>
      <c r="H94" s="37"/>
      <c r="I94" s="3"/>
      <c r="J94" s="29"/>
      <c r="M94" s="18"/>
      <c r="N94" s="3"/>
      <c r="O94" s="3"/>
      <c r="P94" s="3"/>
      <c r="Q94" s="3"/>
      <c r="R94" s="37" t="s">
        <v>116</v>
      </c>
      <c r="S94" s="37"/>
      <c r="T94" s="3"/>
      <c r="U94" s="29"/>
      <c r="W94" s="18"/>
      <c r="X94" s="3"/>
      <c r="Y94" s="3"/>
      <c r="Z94" s="3"/>
      <c r="AA94" s="3"/>
      <c r="AB94" s="37" t="s">
        <v>116</v>
      </c>
      <c r="AC94" s="37"/>
      <c r="AD94" s="3"/>
      <c r="AE94" s="29"/>
      <c r="AH94" s="18"/>
      <c r="AI94" s="3"/>
      <c r="AJ94" s="3"/>
      <c r="AK94" s="3"/>
      <c r="AL94" s="3"/>
      <c r="AM94" s="37" t="s">
        <v>116</v>
      </c>
      <c r="AN94" s="37"/>
      <c r="AO94" s="3"/>
      <c r="AP94" s="29"/>
    </row>
    <row r="95" spans="2:42" ht="12.75">
      <c r="B95" s="18"/>
      <c r="C95" s="3"/>
      <c r="D95" s="3"/>
      <c r="E95" s="3"/>
      <c r="F95" s="3"/>
      <c r="G95" s="37" t="s">
        <v>117</v>
      </c>
      <c r="H95" s="37"/>
      <c r="I95" s="3"/>
      <c r="J95" s="29"/>
      <c r="M95" s="18"/>
      <c r="N95" s="3"/>
      <c r="O95" s="3"/>
      <c r="P95" s="3"/>
      <c r="Q95" s="3"/>
      <c r="R95" s="37" t="s">
        <v>117</v>
      </c>
      <c r="S95" s="37"/>
      <c r="T95" s="3"/>
      <c r="U95" s="29"/>
      <c r="W95" s="18"/>
      <c r="X95" s="3"/>
      <c r="Y95" s="3"/>
      <c r="Z95" s="3"/>
      <c r="AA95" s="3"/>
      <c r="AB95" s="37" t="s">
        <v>117</v>
      </c>
      <c r="AC95" s="37"/>
      <c r="AD95" s="3"/>
      <c r="AE95" s="29"/>
      <c r="AH95" s="18"/>
      <c r="AI95" s="3"/>
      <c r="AJ95" s="3"/>
      <c r="AK95" s="3"/>
      <c r="AL95" s="3"/>
      <c r="AM95" s="37" t="s">
        <v>117</v>
      </c>
      <c r="AN95" s="37"/>
      <c r="AO95" s="3"/>
      <c r="AP95" s="29"/>
    </row>
    <row r="96" spans="2:42" ht="12.75">
      <c r="B96" s="30"/>
      <c r="C96" s="31"/>
      <c r="D96" s="31"/>
      <c r="E96" s="31"/>
      <c r="F96" s="31"/>
      <c r="G96" s="31"/>
      <c r="H96" s="31"/>
      <c r="I96" s="31"/>
      <c r="J96" s="33"/>
      <c r="M96" s="30"/>
      <c r="N96" s="31"/>
      <c r="O96" s="31"/>
      <c r="P96" s="31"/>
      <c r="Q96" s="31"/>
      <c r="R96" s="31"/>
      <c r="S96" s="31"/>
      <c r="T96" s="31"/>
      <c r="U96" s="33"/>
      <c r="W96" s="30"/>
      <c r="X96" s="31"/>
      <c r="Y96" s="31"/>
      <c r="Z96" s="31"/>
      <c r="AA96" s="31"/>
      <c r="AB96" s="31"/>
      <c r="AC96" s="31"/>
      <c r="AD96" s="31"/>
      <c r="AE96" s="33"/>
      <c r="AH96" s="30"/>
      <c r="AI96" s="31"/>
      <c r="AJ96" s="31"/>
      <c r="AK96" s="31"/>
      <c r="AL96" s="31"/>
      <c r="AM96" s="31"/>
      <c r="AN96" s="31"/>
      <c r="AO96" s="31"/>
      <c r="AP96" s="33"/>
    </row>
    <row r="98" spans="2:42" ht="12.75">
      <c r="B98" s="18"/>
      <c r="C98" s="23" t="s">
        <v>98</v>
      </c>
      <c r="D98" s="26"/>
      <c r="E98" s="26"/>
      <c r="F98" s="26"/>
      <c r="G98" s="26"/>
      <c r="H98" s="26"/>
      <c r="I98" s="37"/>
      <c r="J98" s="29"/>
      <c r="M98" s="18"/>
      <c r="N98" s="23" t="s">
        <v>98</v>
      </c>
      <c r="O98" s="26"/>
      <c r="P98" s="26"/>
      <c r="Q98" s="26"/>
      <c r="R98" s="26"/>
      <c r="S98" s="26"/>
      <c r="T98" s="37"/>
      <c r="U98" s="29"/>
      <c r="W98" s="18"/>
      <c r="X98" s="23" t="s">
        <v>98</v>
      </c>
      <c r="Y98" s="26"/>
      <c r="Z98" s="26"/>
      <c r="AA98" s="26"/>
      <c r="AB98" s="26"/>
      <c r="AC98" s="26"/>
      <c r="AD98" s="37"/>
      <c r="AE98" s="29"/>
      <c r="AH98" s="18"/>
      <c r="AI98" s="23" t="s">
        <v>98</v>
      </c>
      <c r="AJ98" s="26"/>
      <c r="AK98" s="26"/>
      <c r="AL98" s="26"/>
      <c r="AM98" s="26"/>
      <c r="AN98" s="26"/>
      <c r="AO98" s="37"/>
      <c r="AP98" s="29"/>
    </row>
    <row r="99" spans="2:42" ht="12.75">
      <c r="B99" s="18"/>
      <c r="C99" s="23" t="s">
        <v>103</v>
      </c>
      <c r="D99" s="26"/>
      <c r="E99" s="26"/>
      <c r="F99" s="28"/>
      <c r="G99" s="23" t="s">
        <v>104</v>
      </c>
      <c r="H99" s="26"/>
      <c r="I99" s="28"/>
      <c r="J99" s="29"/>
      <c r="M99" s="18"/>
      <c r="N99" s="23" t="s">
        <v>103</v>
      </c>
      <c r="O99" s="26"/>
      <c r="P99" s="26"/>
      <c r="Q99" s="28"/>
      <c r="R99" s="23" t="s">
        <v>104</v>
      </c>
      <c r="S99" s="26"/>
      <c r="T99" s="28"/>
      <c r="U99" s="29"/>
      <c r="W99" s="18"/>
      <c r="X99" s="23" t="s">
        <v>103</v>
      </c>
      <c r="Y99" s="26"/>
      <c r="Z99" s="26"/>
      <c r="AA99" s="28"/>
      <c r="AB99" s="23" t="s">
        <v>104</v>
      </c>
      <c r="AC99" s="26"/>
      <c r="AD99" s="28"/>
      <c r="AE99" s="29"/>
      <c r="AH99" s="18"/>
      <c r="AI99" s="23" t="s">
        <v>103</v>
      </c>
      <c r="AJ99" s="26"/>
      <c r="AK99" s="26"/>
      <c r="AL99" s="28"/>
      <c r="AM99" s="23" t="s">
        <v>104</v>
      </c>
      <c r="AN99" s="26"/>
      <c r="AO99" s="28"/>
      <c r="AP99" s="29"/>
    </row>
    <row r="100" spans="2:42" ht="12.75">
      <c r="B100" s="18"/>
      <c r="C100" s="23" t="s">
        <v>107</v>
      </c>
      <c r="D100" s="28"/>
      <c r="E100" s="23" t="s">
        <v>109</v>
      </c>
      <c r="F100" s="28"/>
      <c r="G100" s="23" t="s">
        <v>110</v>
      </c>
      <c r="H100" s="26"/>
      <c r="I100" s="28"/>
      <c r="J100" s="29"/>
      <c r="M100" s="18"/>
      <c r="N100" s="23" t="s">
        <v>107</v>
      </c>
      <c r="O100" s="28"/>
      <c r="P100" s="23" t="s">
        <v>109</v>
      </c>
      <c r="Q100" s="28"/>
      <c r="R100" s="23" t="s">
        <v>110</v>
      </c>
      <c r="S100" s="26"/>
      <c r="T100" s="28"/>
      <c r="U100" s="29"/>
      <c r="W100" s="18"/>
      <c r="X100" s="23" t="s">
        <v>107</v>
      </c>
      <c r="Y100" s="28"/>
      <c r="Z100" s="23" t="s">
        <v>109</v>
      </c>
      <c r="AA100" s="28"/>
      <c r="AB100" s="23" t="s">
        <v>110</v>
      </c>
      <c r="AC100" s="26"/>
      <c r="AD100" s="28"/>
      <c r="AE100" s="29"/>
      <c r="AH100" s="18"/>
      <c r="AI100" s="23" t="s">
        <v>107</v>
      </c>
      <c r="AJ100" s="28"/>
      <c r="AK100" s="23" t="s">
        <v>109</v>
      </c>
      <c r="AL100" s="28"/>
      <c r="AM100" s="23" t="s">
        <v>110</v>
      </c>
      <c r="AN100" s="26"/>
      <c r="AO100" s="28"/>
      <c r="AP100" s="29"/>
    </row>
    <row r="101" spans="2:42" ht="12.75">
      <c r="B101" s="18"/>
      <c r="C101" s="3"/>
      <c r="D101" s="3"/>
      <c r="E101" s="3"/>
      <c r="F101" s="3"/>
      <c r="G101" s="3"/>
      <c r="H101" s="3"/>
      <c r="I101" s="3"/>
      <c r="J101" s="29"/>
      <c r="M101" s="18"/>
      <c r="N101" s="3"/>
      <c r="O101" s="3"/>
      <c r="P101" s="3"/>
      <c r="Q101" s="3"/>
      <c r="R101" s="3"/>
      <c r="S101" s="3"/>
      <c r="T101" s="3"/>
      <c r="U101" s="29"/>
      <c r="W101" s="18"/>
      <c r="X101" s="3"/>
      <c r="Y101" s="3"/>
      <c r="Z101" s="3"/>
      <c r="AA101" s="3"/>
      <c r="AB101" s="3"/>
      <c r="AC101" s="3"/>
      <c r="AD101" s="3"/>
      <c r="AE101" s="29"/>
      <c r="AH101" s="18"/>
      <c r="AI101" s="3"/>
      <c r="AJ101" s="3"/>
      <c r="AK101" s="3"/>
      <c r="AL101" s="3"/>
      <c r="AM101" s="3"/>
      <c r="AN101" s="3"/>
      <c r="AO101" s="3"/>
      <c r="AP101" s="29"/>
    </row>
    <row r="102" spans="2:42" ht="12.75">
      <c r="B102" s="18"/>
      <c r="C102" s="3"/>
      <c r="D102" s="37" t="s">
        <v>111</v>
      </c>
      <c r="E102" s="38">
        <v>1</v>
      </c>
      <c r="F102" s="38">
        <v>2</v>
      </c>
      <c r="G102" s="38">
        <v>3</v>
      </c>
      <c r="H102" s="38" t="s">
        <v>112</v>
      </c>
      <c r="I102" s="38">
        <v>4</v>
      </c>
      <c r="J102" s="29"/>
      <c r="M102" s="18"/>
      <c r="N102" s="3"/>
      <c r="O102" s="37" t="s">
        <v>111</v>
      </c>
      <c r="P102" s="38">
        <v>1</v>
      </c>
      <c r="Q102" s="38">
        <v>2</v>
      </c>
      <c r="R102" s="38">
        <v>3</v>
      </c>
      <c r="S102" s="38" t="s">
        <v>112</v>
      </c>
      <c r="T102" s="38">
        <v>4</v>
      </c>
      <c r="U102" s="29"/>
      <c r="W102" s="18"/>
      <c r="X102" s="3"/>
      <c r="Y102" s="37" t="s">
        <v>111</v>
      </c>
      <c r="Z102" s="38">
        <v>1</v>
      </c>
      <c r="AA102" s="38">
        <v>2</v>
      </c>
      <c r="AB102" s="38">
        <v>3</v>
      </c>
      <c r="AC102" s="38" t="s">
        <v>112</v>
      </c>
      <c r="AD102" s="38">
        <v>4</v>
      </c>
      <c r="AE102" s="29"/>
      <c r="AH102" s="18"/>
      <c r="AI102" s="3"/>
      <c r="AJ102" s="37" t="s">
        <v>111</v>
      </c>
      <c r="AK102" s="38">
        <v>1</v>
      </c>
      <c r="AL102" s="38">
        <v>2</v>
      </c>
      <c r="AM102" s="38">
        <v>3</v>
      </c>
      <c r="AN102" s="38" t="s">
        <v>112</v>
      </c>
      <c r="AO102" s="38">
        <v>4</v>
      </c>
      <c r="AP102" s="29"/>
    </row>
    <row r="103" spans="2:42" ht="12.75">
      <c r="B103" s="18"/>
      <c r="C103" s="23" t="s">
        <v>113</v>
      </c>
      <c r="D103" s="28"/>
      <c r="E103" s="37"/>
      <c r="F103" s="37"/>
      <c r="G103" s="37"/>
      <c r="H103" s="41"/>
      <c r="I103" s="37"/>
      <c r="J103" s="29"/>
      <c r="M103" s="18"/>
      <c r="N103" s="23" t="s">
        <v>113</v>
      </c>
      <c r="O103" s="28"/>
      <c r="P103" s="37"/>
      <c r="Q103" s="37"/>
      <c r="R103" s="37"/>
      <c r="S103" s="41"/>
      <c r="T103" s="37"/>
      <c r="U103" s="29"/>
      <c r="W103" s="18"/>
      <c r="X103" s="23" t="s">
        <v>113</v>
      </c>
      <c r="Y103" s="28"/>
      <c r="Z103" s="37"/>
      <c r="AA103" s="37"/>
      <c r="AB103" s="37"/>
      <c r="AC103" s="41"/>
      <c r="AD103" s="37"/>
      <c r="AE103" s="29"/>
      <c r="AH103" s="18"/>
      <c r="AI103" s="23" t="s">
        <v>113</v>
      </c>
      <c r="AJ103" s="28"/>
      <c r="AK103" s="37"/>
      <c r="AL103" s="37"/>
      <c r="AM103" s="37"/>
      <c r="AN103" s="41"/>
      <c r="AO103" s="37"/>
      <c r="AP103" s="29"/>
    </row>
    <row r="104" spans="2:42" ht="12.75">
      <c r="B104" s="18"/>
      <c r="C104" s="23" t="s">
        <v>114</v>
      </c>
      <c r="D104" s="28"/>
      <c r="E104" s="37"/>
      <c r="F104" s="37"/>
      <c r="G104" s="37"/>
      <c r="H104" s="37"/>
      <c r="I104" s="37"/>
      <c r="J104" s="29"/>
      <c r="M104" s="18"/>
      <c r="N104" s="23" t="s">
        <v>114</v>
      </c>
      <c r="O104" s="28"/>
      <c r="P104" s="37"/>
      <c r="Q104" s="37"/>
      <c r="R104" s="37"/>
      <c r="S104" s="37"/>
      <c r="T104" s="37"/>
      <c r="U104" s="29"/>
      <c r="W104" s="18"/>
      <c r="X104" s="23" t="s">
        <v>114</v>
      </c>
      <c r="Y104" s="28"/>
      <c r="Z104" s="37"/>
      <c r="AA104" s="37"/>
      <c r="AB104" s="37"/>
      <c r="AC104" s="37"/>
      <c r="AD104" s="37"/>
      <c r="AE104" s="29"/>
      <c r="AH104" s="18"/>
      <c r="AI104" s="23" t="s">
        <v>114</v>
      </c>
      <c r="AJ104" s="28"/>
      <c r="AK104" s="37"/>
      <c r="AL104" s="37"/>
      <c r="AM104" s="37"/>
      <c r="AN104" s="37"/>
      <c r="AO104" s="37"/>
      <c r="AP104" s="29"/>
    </row>
    <row r="105" spans="2:42" ht="12.75">
      <c r="B105" s="18"/>
      <c r="C105" s="23" t="s">
        <v>115</v>
      </c>
      <c r="D105" s="28"/>
      <c r="E105" s="37"/>
      <c r="F105" s="37"/>
      <c r="G105" s="37"/>
      <c r="H105" s="37"/>
      <c r="I105" s="37"/>
      <c r="J105" s="29"/>
      <c r="M105" s="18"/>
      <c r="N105" s="23" t="s">
        <v>115</v>
      </c>
      <c r="O105" s="28"/>
      <c r="P105" s="37"/>
      <c r="Q105" s="37"/>
      <c r="R105" s="37"/>
      <c r="S105" s="37"/>
      <c r="T105" s="37"/>
      <c r="U105" s="29"/>
      <c r="W105" s="18"/>
      <c r="X105" s="23" t="s">
        <v>115</v>
      </c>
      <c r="Y105" s="28"/>
      <c r="Z105" s="37"/>
      <c r="AA105" s="37"/>
      <c r="AB105" s="37"/>
      <c r="AC105" s="37"/>
      <c r="AD105" s="37"/>
      <c r="AE105" s="29"/>
      <c r="AH105" s="18"/>
      <c r="AI105" s="23" t="s">
        <v>115</v>
      </c>
      <c r="AJ105" s="28"/>
      <c r="AK105" s="37"/>
      <c r="AL105" s="37"/>
      <c r="AM105" s="37"/>
      <c r="AN105" s="37"/>
      <c r="AO105" s="37"/>
      <c r="AP105" s="29"/>
    </row>
    <row r="106" spans="2:42" ht="12.75">
      <c r="B106" s="18"/>
      <c r="C106" s="3"/>
      <c r="D106" s="3"/>
      <c r="E106" s="3"/>
      <c r="F106" s="3"/>
      <c r="G106" s="37" t="s">
        <v>116</v>
      </c>
      <c r="H106" s="37"/>
      <c r="I106" s="3"/>
      <c r="J106" s="29"/>
      <c r="M106" s="18"/>
      <c r="N106" s="3"/>
      <c r="O106" s="3"/>
      <c r="P106" s="3"/>
      <c r="Q106" s="3"/>
      <c r="R106" s="37" t="s">
        <v>116</v>
      </c>
      <c r="S106" s="37"/>
      <c r="T106" s="3"/>
      <c r="U106" s="29"/>
      <c r="W106" s="18"/>
      <c r="X106" s="3"/>
      <c r="Y106" s="3"/>
      <c r="Z106" s="3"/>
      <c r="AA106" s="3"/>
      <c r="AB106" s="37" t="s">
        <v>116</v>
      </c>
      <c r="AC106" s="37"/>
      <c r="AD106" s="3"/>
      <c r="AE106" s="29"/>
      <c r="AH106" s="18"/>
      <c r="AI106" s="3"/>
      <c r="AJ106" s="3"/>
      <c r="AK106" s="3"/>
      <c r="AL106" s="3"/>
      <c r="AM106" s="37" t="s">
        <v>116</v>
      </c>
      <c r="AN106" s="37"/>
      <c r="AO106" s="3"/>
      <c r="AP106" s="29"/>
    </row>
    <row r="107" spans="2:42" ht="12.75">
      <c r="B107" s="18"/>
      <c r="C107" s="3"/>
      <c r="D107" s="3"/>
      <c r="E107" s="3"/>
      <c r="F107" s="3"/>
      <c r="G107" s="37" t="s">
        <v>117</v>
      </c>
      <c r="H107" s="37"/>
      <c r="I107" s="3"/>
      <c r="J107" s="29"/>
      <c r="M107" s="18"/>
      <c r="N107" s="3"/>
      <c r="O107" s="3"/>
      <c r="P107" s="3"/>
      <c r="Q107" s="3"/>
      <c r="R107" s="37" t="s">
        <v>117</v>
      </c>
      <c r="S107" s="37"/>
      <c r="T107" s="3"/>
      <c r="U107" s="29"/>
      <c r="W107" s="18"/>
      <c r="X107" s="3"/>
      <c r="Y107" s="3"/>
      <c r="Z107" s="3"/>
      <c r="AA107" s="3"/>
      <c r="AB107" s="37" t="s">
        <v>117</v>
      </c>
      <c r="AC107" s="37"/>
      <c r="AD107" s="3"/>
      <c r="AE107" s="29"/>
      <c r="AH107" s="18"/>
      <c r="AI107" s="3"/>
      <c r="AJ107" s="3"/>
      <c r="AK107" s="3"/>
      <c r="AL107" s="3"/>
      <c r="AM107" s="37" t="s">
        <v>117</v>
      </c>
      <c r="AN107" s="37"/>
      <c r="AO107" s="3"/>
      <c r="AP107" s="29"/>
    </row>
    <row r="108" spans="2:42" ht="12.75">
      <c r="B108" s="30"/>
      <c r="C108" s="31"/>
      <c r="D108" s="31"/>
      <c r="E108" s="31"/>
      <c r="F108" s="31"/>
      <c r="G108" s="31"/>
      <c r="H108" s="31"/>
      <c r="I108" s="31"/>
      <c r="J108" s="33"/>
      <c r="M108" s="30"/>
      <c r="N108" s="31"/>
      <c r="O108" s="31"/>
      <c r="P108" s="31"/>
      <c r="Q108" s="31"/>
      <c r="R108" s="31"/>
      <c r="S108" s="31"/>
      <c r="T108" s="31"/>
      <c r="U108" s="33"/>
      <c r="W108" s="30"/>
      <c r="X108" s="31"/>
      <c r="Y108" s="31"/>
      <c r="Z108" s="31"/>
      <c r="AA108" s="31"/>
      <c r="AB108" s="31"/>
      <c r="AC108" s="31"/>
      <c r="AD108" s="31"/>
      <c r="AE108" s="33"/>
      <c r="AH108" s="30"/>
      <c r="AI108" s="31"/>
      <c r="AJ108" s="31"/>
      <c r="AK108" s="31"/>
      <c r="AL108" s="31"/>
      <c r="AM108" s="31"/>
      <c r="AN108" s="31"/>
      <c r="AO108" s="31"/>
      <c r="AP108" s="33"/>
    </row>
  </sheetData>
  <printOptions/>
  <pageMargins left="1.0631944444444446" right="0.7875" top="0" bottom="0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">
      <selection activeCell="J27" sqref="J27"/>
    </sheetView>
  </sheetViews>
  <sheetFormatPr defaultColWidth="9.140625" defaultRowHeight="12.75"/>
  <sheetData>
    <row r="1" ht="12.75">
      <c r="A1" t="s">
        <v>253</v>
      </c>
    </row>
    <row r="2" spans="1:21" ht="12.75">
      <c r="A2" s="31" t="s">
        <v>252</v>
      </c>
      <c r="B2" s="31">
        <v>0</v>
      </c>
      <c r="C2" s="31">
        <v>0.1</v>
      </c>
      <c r="D2" s="31">
        <v>0.2</v>
      </c>
      <c r="E2" s="31">
        <v>0.3</v>
      </c>
      <c r="F2" s="31">
        <v>0.4</v>
      </c>
      <c r="G2" s="31">
        <v>0.5</v>
      </c>
      <c r="H2" s="31">
        <v>0.6</v>
      </c>
      <c r="I2" s="31">
        <v>0.7</v>
      </c>
      <c r="J2" s="31">
        <v>0.8</v>
      </c>
      <c r="K2" s="31">
        <v>0.9</v>
      </c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13" ht="12.75">
      <c r="A3">
        <v>40</v>
      </c>
      <c r="B3" s="126">
        <v>1.4936</v>
      </c>
      <c r="C3" s="126">
        <v>1.4915</v>
      </c>
      <c r="D3" s="126">
        <v>1.4894</v>
      </c>
      <c r="E3" s="126">
        <v>1.4872</v>
      </c>
      <c r="F3" s="126">
        <v>1.4851</v>
      </c>
      <c r="G3" s="126">
        <v>1.483</v>
      </c>
      <c r="H3" s="126">
        <v>1.4809</v>
      </c>
      <c r="I3" s="126">
        <v>1.4788</v>
      </c>
      <c r="J3" s="126">
        <v>1.4766</v>
      </c>
      <c r="K3" s="126">
        <v>1.4745</v>
      </c>
      <c r="M3" s="126"/>
    </row>
    <row r="4" spans="1:14" ht="12.75">
      <c r="A4">
        <v>41</v>
      </c>
      <c r="B4" s="126">
        <v>1.4724</v>
      </c>
      <c r="C4" s="126">
        <v>1.4702</v>
      </c>
      <c r="D4" s="126">
        <v>1.4681</v>
      </c>
      <c r="E4" s="126">
        <v>1.466</v>
      </c>
      <c r="F4" s="126">
        <v>1.4638</v>
      </c>
      <c r="G4" s="126">
        <v>1.4617</v>
      </c>
      <c r="H4" s="126">
        <v>1.4595</v>
      </c>
      <c r="I4" s="126">
        <v>1.4574</v>
      </c>
      <c r="J4" s="126">
        <v>1.4552</v>
      </c>
      <c r="K4" s="126">
        <v>1.4531</v>
      </c>
      <c r="M4" s="126"/>
      <c r="N4" s="126"/>
    </row>
    <row r="5" spans="1:14" ht="12.75">
      <c r="A5">
        <v>42</v>
      </c>
      <c r="B5" s="126">
        <v>1.451</v>
      </c>
      <c r="C5" s="126">
        <v>1.4488</v>
      </c>
      <c r="D5" s="126">
        <v>1.4467</v>
      </c>
      <c r="E5" s="126">
        <v>1.4445</v>
      </c>
      <c r="F5" s="126">
        <v>1.4424</v>
      </c>
      <c r="G5" s="126">
        <v>1.4402</v>
      </c>
      <c r="H5" s="126">
        <v>1.4381</v>
      </c>
      <c r="I5" s="126">
        <v>1.4359</v>
      </c>
      <c r="J5" s="126">
        <v>1.4338</v>
      </c>
      <c r="K5" s="126">
        <v>1.4316</v>
      </c>
      <c r="M5" s="126"/>
      <c r="N5" s="126"/>
    </row>
    <row r="6" spans="1:14" ht="12.75">
      <c r="A6">
        <v>43</v>
      </c>
      <c r="B6" s="126">
        <v>1.4295</v>
      </c>
      <c r="C6" s="126">
        <v>1.4273</v>
      </c>
      <c r="D6" s="126">
        <v>1.4252</v>
      </c>
      <c r="E6" s="126">
        <v>1.4231</v>
      </c>
      <c r="F6" s="126">
        <v>1.4209</v>
      </c>
      <c r="G6" s="126">
        <v>1.4188</v>
      </c>
      <c r="H6" s="126">
        <v>1.4166</v>
      </c>
      <c r="I6" s="126">
        <v>1.4145</v>
      </c>
      <c r="J6" s="126">
        <v>1.4123</v>
      </c>
      <c r="K6" s="126">
        <v>1.4102</v>
      </c>
      <c r="M6" s="126"/>
      <c r="N6" s="126"/>
    </row>
    <row r="7" spans="1:14" ht="12.75">
      <c r="A7">
        <v>44</v>
      </c>
      <c r="B7" s="126">
        <v>1.4081</v>
      </c>
      <c r="C7" s="126">
        <v>1.4059</v>
      </c>
      <c r="D7" s="126">
        <v>1.4038</v>
      </c>
      <c r="E7" s="126">
        <v>1.4017</v>
      </c>
      <c r="F7" s="126">
        <v>1.3995</v>
      </c>
      <c r="G7" s="126">
        <v>1.3974</v>
      </c>
      <c r="H7" s="126">
        <v>1.3953</v>
      </c>
      <c r="I7" s="126">
        <v>1.3932</v>
      </c>
      <c r="J7" s="126">
        <v>1.391</v>
      </c>
      <c r="K7" s="126">
        <v>1.3889</v>
      </c>
      <c r="M7" s="126"/>
      <c r="N7" s="126"/>
    </row>
    <row r="8" spans="1:14" ht="12.75">
      <c r="A8">
        <v>45</v>
      </c>
      <c r="B8" s="126">
        <v>1.3868</v>
      </c>
      <c r="C8" s="126">
        <v>1.3847</v>
      </c>
      <c r="D8" s="126">
        <v>1.3825</v>
      </c>
      <c r="E8" s="126">
        <v>1.3804</v>
      </c>
      <c r="F8" s="126">
        <v>1.3783</v>
      </c>
      <c r="G8" s="126">
        <v>1.3762</v>
      </c>
      <c r="H8" s="126">
        <v>1.3741</v>
      </c>
      <c r="I8" s="126">
        <v>1.372</v>
      </c>
      <c r="J8" s="126">
        <v>1.3699</v>
      </c>
      <c r="K8" s="126">
        <v>1.3678</v>
      </c>
      <c r="M8" s="126"/>
      <c r="N8" s="126"/>
    </row>
    <row r="9" spans="1:14" ht="12.75">
      <c r="A9">
        <v>46</v>
      </c>
      <c r="B9" s="126">
        <v>1.3657</v>
      </c>
      <c r="C9" s="126">
        <v>1.3636</v>
      </c>
      <c r="D9" s="126">
        <v>1.3615</v>
      </c>
      <c r="E9" s="126">
        <v>1.3594</v>
      </c>
      <c r="F9" s="126">
        <v>1.3573</v>
      </c>
      <c r="G9" s="126">
        <v>1.3553</v>
      </c>
      <c r="H9" s="126">
        <v>1.3532</v>
      </c>
      <c r="I9" s="126">
        <v>1.3511</v>
      </c>
      <c r="J9" s="126">
        <v>1.349</v>
      </c>
      <c r="K9" s="126">
        <v>1.347</v>
      </c>
      <c r="M9" s="126"/>
      <c r="N9" s="126"/>
    </row>
    <row r="10" spans="1:14" ht="12.75">
      <c r="A10">
        <v>47</v>
      </c>
      <c r="B10" s="126">
        <v>1.3449</v>
      </c>
      <c r="C10" s="126">
        <v>1.3428</v>
      </c>
      <c r="D10" s="126">
        <v>1.3408</v>
      </c>
      <c r="E10" s="126">
        <v>1.3387</v>
      </c>
      <c r="F10" s="126">
        <v>1.3367</v>
      </c>
      <c r="G10" s="126">
        <v>1.3346</v>
      </c>
      <c r="H10" s="126">
        <v>1.3326</v>
      </c>
      <c r="I10" s="126">
        <v>1.3305</v>
      </c>
      <c r="J10" s="126">
        <v>1.3285</v>
      </c>
      <c r="K10" s="126">
        <v>1.3265</v>
      </c>
      <c r="M10" s="126"/>
      <c r="N10" s="126"/>
    </row>
    <row r="11" spans="1:14" ht="12.75">
      <c r="A11">
        <v>48</v>
      </c>
      <c r="B11" s="126">
        <v>1.3244</v>
      </c>
      <c r="C11" s="126">
        <v>1.3224</v>
      </c>
      <c r="D11" s="126">
        <v>1.3204</v>
      </c>
      <c r="E11" s="126">
        <v>1.3183</v>
      </c>
      <c r="F11" s="126">
        <v>1.3163</v>
      </c>
      <c r="G11" s="126">
        <v>1.3143</v>
      </c>
      <c r="H11" s="126">
        <v>1.3123</v>
      </c>
      <c r="I11" s="126">
        <v>1.3103</v>
      </c>
      <c r="J11" s="126">
        <v>1.3083</v>
      </c>
      <c r="K11" s="126">
        <v>1.3063</v>
      </c>
      <c r="L11" s="126"/>
      <c r="M11" s="126"/>
      <c r="N11" s="126"/>
    </row>
    <row r="12" spans="1:14" ht="12.75">
      <c r="A12">
        <v>49</v>
      </c>
      <c r="B12" s="126">
        <v>1.3043</v>
      </c>
      <c r="C12" s="126">
        <v>1.3023</v>
      </c>
      <c r="D12" s="126">
        <v>1.3004</v>
      </c>
      <c r="E12" s="126">
        <v>1.2984</v>
      </c>
      <c r="F12" s="126">
        <v>1.2964</v>
      </c>
      <c r="G12" s="126">
        <v>1.2944</v>
      </c>
      <c r="H12" s="126">
        <v>1.2925</v>
      </c>
      <c r="I12" s="126">
        <v>1.2905</v>
      </c>
      <c r="J12" s="126">
        <v>1.2885</v>
      </c>
      <c r="K12" s="126">
        <v>1.2866</v>
      </c>
      <c r="M12" s="126"/>
      <c r="N12" s="126"/>
    </row>
    <row r="13" spans="1:14" ht="12.75">
      <c r="A13">
        <v>50</v>
      </c>
      <c r="B13" s="126">
        <v>1.2846</v>
      </c>
      <c r="C13" s="126">
        <v>1.2827</v>
      </c>
      <c r="D13" s="126">
        <v>1.2808</v>
      </c>
      <c r="E13" s="126">
        <v>1.2788</v>
      </c>
      <c r="F13" s="126">
        <v>1.2769</v>
      </c>
      <c r="G13" s="126">
        <v>1.275</v>
      </c>
      <c r="H13" s="126">
        <v>1.273</v>
      </c>
      <c r="I13" s="126">
        <v>1.2711</v>
      </c>
      <c r="J13" s="126">
        <v>1.2692</v>
      </c>
      <c r="K13" s="126">
        <v>1.2673</v>
      </c>
      <c r="M13" s="126"/>
      <c r="N13" s="126"/>
    </row>
    <row r="14" spans="1:14" ht="12.75">
      <c r="A14">
        <v>51</v>
      </c>
      <c r="B14" s="126">
        <v>1.2654</v>
      </c>
      <c r="C14" s="126">
        <v>1.2635</v>
      </c>
      <c r="D14" s="126">
        <v>1.2616</v>
      </c>
      <c r="E14" s="126">
        <v>1.2597</v>
      </c>
      <c r="F14" s="126">
        <v>1.2578</v>
      </c>
      <c r="G14" s="126">
        <v>1.256</v>
      </c>
      <c r="H14" s="126">
        <v>1.2541</v>
      </c>
      <c r="I14" s="126">
        <v>1.2522</v>
      </c>
      <c r="J14" s="126">
        <v>1.2504</v>
      </c>
      <c r="K14" s="126">
        <v>1.2485</v>
      </c>
      <c r="M14" s="126"/>
      <c r="N14" s="126"/>
    </row>
    <row r="15" spans="1:14" ht="12.75">
      <c r="A15">
        <v>52</v>
      </c>
      <c r="B15" s="126">
        <v>1.2466</v>
      </c>
      <c r="C15" s="126">
        <v>1.2448</v>
      </c>
      <c r="D15" s="126">
        <v>1.2429</v>
      </c>
      <c r="E15" s="126">
        <v>1.2411</v>
      </c>
      <c r="F15" s="126">
        <v>1.2393</v>
      </c>
      <c r="G15" s="126">
        <v>1.2374</v>
      </c>
      <c r="H15" s="126">
        <v>1.2356</v>
      </c>
      <c r="I15" s="126">
        <v>1.2338</v>
      </c>
      <c r="J15" s="126">
        <v>1.232</v>
      </c>
      <c r="K15" s="126">
        <v>1.2302</v>
      </c>
      <c r="M15" s="126"/>
      <c r="N15" s="126"/>
    </row>
    <row r="16" spans="1:14" ht="12.75">
      <c r="A16">
        <v>53</v>
      </c>
      <c r="B16" s="126">
        <v>1.2284</v>
      </c>
      <c r="C16" s="126">
        <v>1.2266</v>
      </c>
      <c r="D16" s="126">
        <v>1.2248</v>
      </c>
      <c r="E16" s="126">
        <v>1.223</v>
      </c>
      <c r="F16" s="126">
        <v>1.2212</v>
      </c>
      <c r="G16" s="126">
        <v>1.2194</v>
      </c>
      <c r="H16" s="126">
        <v>1.2176</v>
      </c>
      <c r="I16" s="126">
        <v>1.2159</v>
      </c>
      <c r="J16" s="126">
        <v>1.2141</v>
      </c>
      <c r="K16" s="126">
        <v>1.2123</v>
      </c>
      <c r="M16" s="126"/>
      <c r="N16" s="126"/>
    </row>
    <row r="17" spans="1:14" ht="12.75">
      <c r="A17">
        <v>54</v>
      </c>
      <c r="B17" s="126">
        <v>1.2106</v>
      </c>
      <c r="C17" s="126">
        <v>1.2088</v>
      </c>
      <c r="D17" s="126">
        <v>1.2071</v>
      </c>
      <c r="E17" s="126">
        <v>1.2054</v>
      </c>
      <c r="F17" s="126">
        <v>1.2036</v>
      </c>
      <c r="G17" s="126">
        <v>1.2019</v>
      </c>
      <c r="H17" s="126">
        <v>1.2002</v>
      </c>
      <c r="I17" s="126">
        <v>1.1985</v>
      </c>
      <c r="J17" s="126">
        <v>1.1967</v>
      </c>
      <c r="K17" s="126">
        <v>1.195</v>
      </c>
      <c r="N17" s="126"/>
    </row>
    <row r="18" spans="1:14" ht="12.75">
      <c r="A18">
        <v>55</v>
      </c>
      <c r="B18" s="126">
        <v>1.1933</v>
      </c>
      <c r="C18" s="126">
        <v>1.1916</v>
      </c>
      <c r="D18" s="126">
        <v>1.19</v>
      </c>
      <c r="E18" s="126">
        <v>1.1883</v>
      </c>
      <c r="F18" s="126">
        <v>1.1866</v>
      </c>
      <c r="G18" s="126">
        <v>1.1849</v>
      </c>
      <c r="H18" s="126">
        <v>1.1832</v>
      </c>
      <c r="I18" s="126">
        <v>1.1816</v>
      </c>
      <c r="J18" s="126">
        <v>1.1799</v>
      </c>
      <c r="K18" s="126">
        <v>1.1783</v>
      </c>
      <c r="M18" s="126"/>
      <c r="N18" s="126"/>
    </row>
    <row r="19" spans="1:14" ht="12.75">
      <c r="A19">
        <v>56</v>
      </c>
      <c r="B19" s="126">
        <v>1.1766</v>
      </c>
      <c r="C19" s="126">
        <v>1.175</v>
      </c>
      <c r="D19" s="126">
        <v>1.1733</v>
      </c>
      <c r="E19" s="126">
        <v>1.1717</v>
      </c>
      <c r="F19" s="126">
        <v>1.1701</v>
      </c>
      <c r="G19" s="126">
        <v>1.1684</v>
      </c>
      <c r="H19" s="126">
        <v>1.1668</v>
      </c>
      <c r="I19" s="126">
        <v>1.1652</v>
      </c>
      <c r="J19" s="126">
        <v>1.1636</v>
      </c>
      <c r="K19" s="126">
        <v>1.162</v>
      </c>
      <c r="M19" s="126"/>
      <c r="N19" s="126"/>
    </row>
    <row r="20" spans="1:14" ht="12.75">
      <c r="A20">
        <v>57</v>
      </c>
      <c r="B20" s="126">
        <v>1.1604</v>
      </c>
      <c r="C20" s="126">
        <v>1.1588</v>
      </c>
      <c r="D20" s="126">
        <v>1.1572</v>
      </c>
      <c r="E20" s="126">
        <v>1.1556</v>
      </c>
      <c r="F20" s="126">
        <v>1.1541</v>
      </c>
      <c r="G20" s="126">
        <v>1.1525</v>
      </c>
      <c r="H20" s="126">
        <v>1.1509</v>
      </c>
      <c r="I20" s="126">
        <v>1.1494</v>
      </c>
      <c r="J20" s="126">
        <v>1.1478</v>
      </c>
      <c r="K20" s="126">
        <v>1.1463</v>
      </c>
      <c r="M20" s="126"/>
      <c r="N20" s="126"/>
    </row>
    <row r="21" spans="1:14" ht="12.75">
      <c r="A21">
        <v>58</v>
      </c>
      <c r="B21" s="126">
        <v>1.1447</v>
      </c>
      <c r="C21" s="126">
        <v>1.1432</v>
      </c>
      <c r="D21" s="126">
        <v>1.1416</v>
      </c>
      <c r="E21" s="126">
        <v>1.1401</v>
      </c>
      <c r="F21" s="126">
        <v>1.1386</v>
      </c>
      <c r="G21" s="126">
        <v>1.1371</v>
      </c>
      <c r="H21" s="126">
        <v>1.1355</v>
      </c>
      <c r="I21" s="126">
        <v>1.134</v>
      </c>
      <c r="J21" s="126">
        <v>1.1325</v>
      </c>
      <c r="K21" s="126">
        <v>1.131</v>
      </c>
      <c r="M21" s="126"/>
      <c r="N21" s="126"/>
    </row>
    <row r="22" spans="1:14" ht="12.75">
      <c r="A22">
        <v>59</v>
      </c>
      <c r="B22" s="126">
        <v>1.1295</v>
      </c>
      <c r="C22" s="126">
        <v>1.1281</v>
      </c>
      <c r="D22" s="126">
        <v>1.1266</v>
      </c>
      <c r="E22" s="126">
        <v>1.1251</v>
      </c>
      <c r="F22" s="126">
        <v>1.1236</v>
      </c>
      <c r="G22" s="126">
        <v>1.1221</v>
      </c>
      <c r="H22" s="126">
        <v>1.1207</v>
      </c>
      <c r="I22" s="126">
        <v>1.1192</v>
      </c>
      <c r="J22" s="126">
        <v>1.1178</v>
      </c>
      <c r="K22" s="126">
        <v>1.1163</v>
      </c>
      <c r="M22" s="126"/>
      <c r="N22" s="126"/>
    </row>
    <row r="23" spans="1:21" ht="12.75">
      <c r="A23">
        <v>60</v>
      </c>
      <c r="B23" s="126">
        <v>1.1149</v>
      </c>
      <c r="C23" s="126">
        <v>1.1134</v>
      </c>
      <c r="D23" s="126">
        <v>1.112</v>
      </c>
      <c r="E23" s="126">
        <v>1.1106</v>
      </c>
      <c r="F23" s="126">
        <v>1.1092</v>
      </c>
      <c r="G23" s="126">
        <v>1.1078</v>
      </c>
      <c r="H23" s="126">
        <v>1.1063</v>
      </c>
      <c r="I23" s="126">
        <v>1.1049</v>
      </c>
      <c r="J23" s="126">
        <v>1.1035</v>
      </c>
      <c r="K23" s="126">
        <v>1.1021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ht="12.75">
      <c r="A24">
        <v>61</v>
      </c>
      <c r="B24" s="126">
        <v>1.1007</v>
      </c>
      <c r="C24" s="126">
        <v>1.0994</v>
      </c>
      <c r="D24" s="126">
        <v>1.098</v>
      </c>
      <c r="E24" s="126">
        <v>1.0966</v>
      </c>
      <c r="F24" s="126">
        <v>1.0952</v>
      </c>
      <c r="G24" s="126">
        <v>1.0939</v>
      </c>
      <c r="H24" s="126">
        <v>1.0925</v>
      </c>
      <c r="I24" s="126">
        <v>1.0911</v>
      </c>
      <c r="J24" s="126">
        <v>1.0898</v>
      </c>
      <c r="K24" s="126">
        <v>1.0884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1:14" ht="12.75">
      <c r="A25">
        <v>62</v>
      </c>
      <c r="B25" s="126">
        <v>1.0871</v>
      </c>
      <c r="C25" s="126">
        <v>1.0858</v>
      </c>
      <c r="D25" s="126">
        <v>1.0844</v>
      </c>
      <c r="E25" s="126">
        <v>1.0831</v>
      </c>
      <c r="F25" s="126">
        <v>1.0818</v>
      </c>
      <c r="G25" s="126">
        <v>1.0805</v>
      </c>
      <c r="H25" s="126">
        <v>1.0792</v>
      </c>
      <c r="I25" s="126">
        <v>1.0779</v>
      </c>
      <c r="J25" s="126">
        <v>1.0765</v>
      </c>
      <c r="K25" s="126">
        <v>1.0753</v>
      </c>
      <c r="M25" s="126"/>
      <c r="N25" s="126"/>
    </row>
    <row r="26" spans="1:14" ht="12.75">
      <c r="A26">
        <v>63</v>
      </c>
      <c r="B26" s="126">
        <v>1.074</v>
      </c>
      <c r="C26" s="126">
        <v>1.0727</v>
      </c>
      <c r="D26" s="126">
        <v>1.0714</v>
      </c>
      <c r="E26" s="126">
        <v>1.0701</v>
      </c>
      <c r="F26" s="126">
        <v>1.0688</v>
      </c>
      <c r="G26" s="126">
        <v>1.0676</v>
      </c>
      <c r="H26" s="126">
        <v>1.0663</v>
      </c>
      <c r="I26" s="126">
        <v>1.065</v>
      </c>
      <c r="J26" s="126">
        <v>1.0638</v>
      </c>
      <c r="K26" s="126">
        <v>1.0625</v>
      </c>
      <c r="M26" s="126"/>
      <c r="N26" s="126"/>
    </row>
    <row r="27" spans="1:14" ht="12.75">
      <c r="A27">
        <v>64</v>
      </c>
      <c r="B27" s="126">
        <v>1.0613</v>
      </c>
      <c r="C27" s="126">
        <v>1.0601</v>
      </c>
      <c r="D27" s="126">
        <v>1.0588</v>
      </c>
      <c r="E27" s="126">
        <v>1.0576</v>
      </c>
      <c r="F27" s="126">
        <v>1.0564</v>
      </c>
      <c r="G27" s="126">
        <v>1.0551</v>
      </c>
      <c r="H27" s="126">
        <v>1.0539</v>
      </c>
      <c r="I27" s="126">
        <v>1.0527</v>
      </c>
      <c r="J27" s="126">
        <v>1.0515</v>
      </c>
      <c r="K27" s="126">
        <v>1.0503</v>
      </c>
      <c r="M27" s="126"/>
      <c r="N27" s="126"/>
    </row>
    <row r="28" spans="1:14" ht="12.75">
      <c r="A28">
        <v>65</v>
      </c>
      <c r="B28" s="126">
        <v>1.0491</v>
      </c>
      <c r="C28" s="126">
        <v>1.0479</v>
      </c>
      <c r="D28" s="126">
        <v>1.0467</v>
      </c>
      <c r="E28" s="126">
        <v>1.0455</v>
      </c>
      <c r="F28" s="126">
        <v>1.0444</v>
      </c>
      <c r="G28" s="126">
        <v>1.0432</v>
      </c>
      <c r="H28" s="126">
        <v>1.042</v>
      </c>
      <c r="I28" s="126">
        <v>1.0408</v>
      </c>
      <c r="J28" s="126">
        <v>1.0397</v>
      </c>
      <c r="K28" s="126">
        <v>1.0385</v>
      </c>
      <c r="M28" s="126"/>
      <c r="N28" s="126"/>
    </row>
    <row r="29" spans="1:14" ht="12.75">
      <c r="A29">
        <v>66</v>
      </c>
      <c r="B29" s="126">
        <v>1.0374</v>
      </c>
      <c r="C29" s="126">
        <v>1.0362</v>
      </c>
      <c r="D29" s="126">
        <v>1.0351</v>
      </c>
      <c r="E29" s="126">
        <v>1.0339</v>
      </c>
      <c r="F29" s="126">
        <v>1.0328</v>
      </c>
      <c r="G29" s="126">
        <v>1.0317</v>
      </c>
      <c r="H29" s="126">
        <v>1.0306</v>
      </c>
      <c r="I29" s="126">
        <v>1.0294</v>
      </c>
      <c r="J29" s="126">
        <v>1.0283</v>
      </c>
      <c r="K29" s="126">
        <v>1.0272</v>
      </c>
      <c r="M29" s="126"/>
      <c r="N29" s="126"/>
    </row>
    <row r="30" spans="1:14" ht="12.75">
      <c r="A30">
        <v>67</v>
      </c>
      <c r="B30" s="126">
        <v>1.0261</v>
      </c>
      <c r="C30" s="126">
        <v>1.025</v>
      </c>
      <c r="D30" s="126">
        <v>1.0239</v>
      </c>
      <c r="E30" s="126">
        <v>1.0228</v>
      </c>
      <c r="F30" s="126">
        <v>1.0217</v>
      </c>
      <c r="G30" s="126">
        <v>1.0206</v>
      </c>
      <c r="H30" s="126">
        <v>1.0195</v>
      </c>
      <c r="I30" s="126">
        <v>1.0185</v>
      </c>
      <c r="J30" s="126">
        <v>1.0174</v>
      </c>
      <c r="K30" s="126">
        <v>1.0163</v>
      </c>
      <c r="M30" s="126"/>
      <c r="N30" s="126"/>
    </row>
    <row r="31" spans="1:14" ht="12.75">
      <c r="A31">
        <v>68</v>
      </c>
      <c r="B31" s="126">
        <v>1.0153</v>
      </c>
      <c r="C31" s="126">
        <v>1.0142</v>
      </c>
      <c r="D31" s="126">
        <v>1.0131</v>
      </c>
      <c r="E31" s="126">
        <v>1.0121</v>
      </c>
      <c r="F31" s="126">
        <v>1.011</v>
      </c>
      <c r="G31" s="126">
        <v>1.01</v>
      </c>
      <c r="H31" s="126">
        <v>1.009</v>
      </c>
      <c r="I31" s="126">
        <v>1.0079</v>
      </c>
      <c r="J31" s="126">
        <v>1.0069</v>
      </c>
      <c r="K31" s="126">
        <v>1.0059</v>
      </c>
      <c r="M31" s="126"/>
      <c r="N31" s="126"/>
    </row>
    <row r="32" spans="1:14" ht="12.75">
      <c r="A32">
        <v>69</v>
      </c>
      <c r="B32" s="126">
        <v>1.0048</v>
      </c>
      <c r="C32" s="126">
        <v>1.0038</v>
      </c>
      <c r="D32" s="126">
        <v>1.0028</v>
      </c>
      <c r="E32" s="126">
        <v>1.0018</v>
      </c>
      <c r="F32" s="126">
        <v>1.0008</v>
      </c>
      <c r="G32" s="126">
        <v>0.9998</v>
      </c>
      <c r="H32" s="126">
        <v>0.9988</v>
      </c>
      <c r="I32" s="126">
        <v>0.9978</v>
      </c>
      <c r="J32" s="126">
        <v>0.9968</v>
      </c>
      <c r="K32" s="126">
        <v>0.9958</v>
      </c>
      <c r="M32" s="126"/>
      <c r="N32" s="126"/>
    </row>
    <row r="33" spans="1:14" ht="12.75">
      <c r="A33">
        <v>70</v>
      </c>
      <c r="B33" s="126">
        <v>0.9948</v>
      </c>
      <c r="C33" s="126">
        <v>0.9939</v>
      </c>
      <c r="D33" s="126">
        <v>0.9929</v>
      </c>
      <c r="E33" s="126">
        <v>0.9919</v>
      </c>
      <c r="F33" s="126">
        <v>0.991</v>
      </c>
      <c r="G33" s="126">
        <v>0.99</v>
      </c>
      <c r="H33" s="126">
        <v>0.989</v>
      </c>
      <c r="I33" s="126">
        <v>0.9881</v>
      </c>
      <c r="J33" s="126">
        <v>0.9871</v>
      </c>
      <c r="K33" s="126">
        <v>0.9862</v>
      </c>
      <c r="M33" s="126"/>
      <c r="N33" s="126"/>
    </row>
    <row r="34" spans="1:14" ht="12.75">
      <c r="A34">
        <v>71</v>
      </c>
      <c r="B34" s="126">
        <v>0.9852</v>
      </c>
      <c r="C34" s="126">
        <v>0.9843</v>
      </c>
      <c r="D34" s="126">
        <v>0.9834</v>
      </c>
      <c r="E34" s="126">
        <v>0.9824</v>
      </c>
      <c r="F34" s="126">
        <v>0.9815</v>
      </c>
      <c r="G34" s="126">
        <v>0.9806</v>
      </c>
      <c r="H34" s="126">
        <v>0.9797</v>
      </c>
      <c r="I34" s="126">
        <v>0.9788</v>
      </c>
      <c r="J34" s="126">
        <v>0.9779</v>
      </c>
      <c r="K34" s="126">
        <v>0.9769</v>
      </c>
      <c r="M34" s="126"/>
      <c r="N34" s="126"/>
    </row>
    <row r="35" spans="1:14" ht="12.75">
      <c r="A35">
        <v>72</v>
      </c>
      <c r="B35" s="126">
        <v>0.976</v>
      </c>
      <c r="C35" s="126">
        <v>0.9751</v>
      </c>
      <c r="D35" s="126">
        <v>0.9742</v>
      </c>
      <c r="E35" s="126">
        <v>0.9734</v>
      </c>
      <c r="F35" s="126">
        <v>0.9725</v>
      </c>
      <c r="G35" s="126">
        <v>0.9716</v>
      </c>
      <c r="H35" s="126">
        <v>0.9707</v>
      </c>
      <c r="I35" s="126">
        <v>0.9698</v>
      </c>
      <c r="J35" s="126">
        <v>0.9689</v>
      </c>
      <c r="K35" s="126">
        <v>0.9681</v>
      </c>
      <c r="M35" s="126"/>
      <c r="N35" s="126"/>
    </row>
    <row r="36" spans="1:14" ht="12.75">
      <c r="A36">
        <v>73</v>
      </c>
      <c r="B36" s="126">
        <v>0.9672</v>
      </c>
      <c r="C36" s="126">
        <v>0.9663</v>
      </c>
      <c r="D36" s="126">
        <v>0.9655</v>
      </c>
      <c r="E36" s="126">
        <v>0.9646</v>
      </c>
      <c r="F36" s="126">
        <v>0.9638</v>
      </c>
      <c r="G36" s="126">
        <v>0.9629</v>
      </c>
      <c r="H36" s="126">
        <v>0.9621</v>
      </c>
      <c r="I36" s="126">
        <v>0.9613</v>
      </c>
      <c r="J36" s="126">
        <v>0.9604</v>
      </c>
      <c r="K36" s="126">
        <v>0.9596</v>
      </c>
      <c r="M36" s="126"/>
      <c r="N36" s="126"/>
    </row>
    <row r="37" spans="1:14" ht="12.75">
      <c r="A37">
        <v>74</v>
      </c>
      <c r="B37" s="126">
        <v>0.9587</v>
      </c>
      <c r="C37" s="126">
        <v>0.9579</v>
      </c>
      <c r="D37" s="126">
        <v>0.9571</v>
      </c>
      <c r="E37" s="126">
        <v>0.9563</v>
      </c>
      <c r="F37" s="126">
        <v>0.9555</v>
      </c>
      <c r="G37" s="126">
        <v>0.9547</v>
      </c>
      <c r="H37" s="126">
        <v>0.9538</v>
      </c>
      <c r="I37" s="126">
        <v>0.953</v>
      </c>
      <c r="J37" s="126">
        <v>0.9522</v>
      </c>
      <c r="K37" s="126">
        <v>0.9514</v>
      </c>
      <c r="M37" s="126"/>
      <c r="N37" s="126"/>
    </row>
    <row r="38" spans="1:14" ht="12.75">
      <c r="A38">
        <v>75</v>
      </c>
      <c r="B38" s="126">
        <v>0.9506</v>
      </c>
      <c r="C38" s="126">
        <v>0.9498</v>
      </c>
      <c r="D38" s="126">
        <v>0.9491</v>
      </c>
      <c r="E38" s="126">
        <v>0.9483</v>
      </c>
      <c r="F38" s="126">
        <v>0.9475</v>
      </c>
      <c r="G38" s="126">
        <v>0.9467</v>
      </c>
      <c r="H38" s="126">
        <v>0.9459</v>
      </c>
      <c r="I38" s="126">
        <v>0.9452</v>
      </c>
      <c r="J38" s="126">
        <v>0.9444</v>
      </c>
      <c r="K38" s="126">
        <v>0.9436</v>
      </c>
      <c r="M38" s="126"/>
      <c r="N38" s="126"/>
    </row>
    <row r="39" spans="1:14" ht="12.75">
      <c r="A39">
        <v>76</v>
      </c>
      <c r="B39" s="126">
        <v>0.9429</v>
      </c>
      <c r="C39" s="126">
        <v>0.9421</v>
      </c>
      <c r="D39" s="126">
        <v>0.9414</v>
      </c>
      <c r="E39" s="126">
        <v>0.9406</v>
      </c>
      <c r="F39" s="126">
        <v>0.9399</v>
      </c>
      <c r="G39" s="126">
        <v>0.9391</v>
      </c>
      <c r="H39" s="126">
        <v>0.9384</v>
      </c>
      <c r="I39" s="126">
        <v>0.9376</v>
      </c>
      <c r="J39" s="126">
        <v>0.9369</v>
      </c>
      <c r="K39" s="126">
        <v>0.9362</v>
      </c>
      <c r="M39" s="126"/>
      <c r="N39" s="126"/>
    </row>
    <row r="40" spans="1:14" ht="12.75">
      <c r="A40">
        <v>77</v>
      </c>
      <c r="B40" s="126">
        <v>0.9354</v>
      </c>
      <c r="C40" s="126">
        <v>0.9347</v>
      </c>
      <c r="D40" s="126">
        <v>0.934</v>
      </c>
      <c r="E40" s="126">
        <v>0.9333</v>
      </c>
      <c r="F40" s="126">
        <v>0.9326</v>
      </c>
      <c r="G40" s="126">
        <v>0.9318</v>
      </c>
      <c r="H40" s="126">
        <v>0.9311</v>
      </c>
      <c r="I40" s="126">
        <v>0.9304</v>
      </c>
      <c r="J40" s="126">
        <v>0.9297</v>
      </c>
      <c r="K40" s="126">
        <v>0.929</v>
      </c>
      <c r="M40" s="126"/>
      <c r="N40" s="126"/>
    </row>
    <row r="41" spans="1:14" ht="12.75">
      <c r="A41">
        <v>78</v>
      </c>
      <c r="B41" s="126">
        <v>0.9283</v>
      </c>
      <c r="C41" s="126">
        <v>0.9276</v>
      </c>
      <c r="D41" s="126">
        <v>0.9269</v>
      </c>
      <c r="E41" s="126">
        <v>0.9263</v>
      </c>
      <c r="F41" s="126">
        <v>0.9256</v>
      </c>
      <c r="G41" s="126">
        <v>0.9249</v>
      </c>
      <c r="H41" s="126">
        <v>0.9242</v>
      </c>
      <c r="I41" s="126">
        <v>0.9235</v>
      </c>
      <c r="J41" s="126">
        <v>0.9229</v>
      </c>
      <c r="K41" s="126">
        <v>0.9222</v>
      </c>
      <c r="M41" s="126"/>
      <c r="N41" s="126"/>
    </row>
    <row r="42" spans="1:14" ht="12.75">
      <c r="A42">
        <v>79</v>
      </c>
      <c r="B42" s="126">
        <v>0.9215</v>
      </c>
      <c r="C42" s="126">
        <v>0.9209</v>
      </c>
      <c r="D42" s="126">
        <v>0.9202</v>
      </c>
      <c r="E42" s="126">
        <v>0.9195</v>
      </c>
      <c r="F42" s="126">
        <v>0.9189</v>
      </c>
      <c r="G42" s="126">
        <v>0.9182</v>
      </c>
      <c r="H42" s="126">
        <v>0.9176</v>
      </c>
      <c r="I42" s="126">
        <v>0.9169</v>
      </c>
      <c r="J42" s="126">
        <v>0.9163</v>
      </c>
      <c r="K42" s="126">
        <v>0.9156</v>
      </c>
      <c r="M42" s="126"/>
      <c r="N42" s="126"/>
    </row>
    <row r="43" spans="1:14" ht="12.75">
      <c r="A43">
        <v>80</v>
      </c>
      <c r="B43" s="126">
        <v>0.915</v>
      </c>
      <c r="C43" s="126">
        <v>0.9144</v>
      </c>
      <c r="D43" s="126">
        <v>0.9137</v>
      </c>
      <c r="E43" s="126">
        <v>0.9131</v>
      </c>
      <c r="F43" s="126">
        <v>0.9125</v>
      </c>
      <c r="G43" s="126">
        <v>0.9119</v>
      </c>
      <c r="H43" s="126">
        <v>0.9112</v>
      </c>
      <c r="I43" s="126">
        <v>0.9106</v>
      </c>
      <c r="J43" s="126">
        <v>0.91</v>
      </c>
      <c r="K43" s="126">
        <v>0.9094</v>
      </c>
      <c r="N43" s="126"/>
    </row>
    <row r="44" spans="1:11" ht="12.75">
      <c r="A44">
        <v>81</v>
      </c>
      <c r="B44" s="126">
        <v>0.9088</v>
      </c>
      <c r="C44" s="126">
        <v>0.9082</v>
      </c>
      <c r="D44" s="126">
        <v>0.9076</v>
      </c>
      <c r="E44" s="126">
        <v>0.907</v>
      </c>
      <c r="F44" s="126">
        <v>0.9064</v>
      </c>
      <c r="G44" s="126">
        <v>0.9058</v>
      </c>
      <c r="H44" s="126">
        <v>0.9052</v>
      </c>
      <c r="I44" s="126">
        <v>0.9046</v>
      </c>
      <c r="J44" s="126">
        <v>0.904</v>
      </c>
      <c r="K44" s="126">
        <v>0.9034</v>
      </c>
    </row>
    <row r="45" spans="1:11" ht="12.75">
      <c r="A45">
        <v>82</v>
      </c>
      <c r="B45" s="126">
        <v>0.9028</v>
      </c>
      <c r="C45" s="126">
        <v>0.9023</v>
      </c>
      <c r="D45" s="126">
        <v>0.9017</v>
      </c>
      <c r="E45" s="126">
        <v>0.9011</v>
      </c>
      <c r="F45" s="126">
        <v>0.9005</v>
      </c>
      <c r="G45" s="126">
        <v>0.9</v>
      </c>
      <c r="H45" s="126">
        <v>0.8994</v>
      </c>
      <c r="I45" s="126">
        <v>0.8988</v>
      </c>
      <c r="J45" s="126">
        <v>0.8983</v>
      </c>
      <c r="K45" s="126">
        <v>0.8977</v>
      </c>
    </row>
    <row r="46" spans="1:11" ht="12.75">
      <c r="A46">
        <v>83</v>
      </c>
      <c r="B46" s="126">
        <v>0.8972</v>
      </c>
      <c r="C46" s="126">
        <v>0.8966</v>
      </c>
      <c r="D46" s="126">
        <v>0.8961</v>
      </c>
      <c r="E46" s="126">
        <v>0.8955</v>
      </c>
      <c r="F46" s="126">
        <v>0.895</v>
      </c>
      <c r="G46" s="126">
        <v>0.8944</v>
      </c>
      <c r="H46" s="126">
        <v>0.8939</v>
      </c>
      <c r="I46" s="126">
        <v>0.8933</v>
      </c>
      <c r="J46" s="126">
        <v>0.8928</v>
      </c>
      <c r="K46" s="126">
        <v>0.8923</v>
      </c>
    </row>
    <row r="47" spans="1:11" ht="12.75">
      <c r="A47">
        <v>84</v>
      </c>
      <c r="B47" s="126">
        <v>0.8917</v>
      </c>
      <c r="C47" s="126">
        <v>0.8912</v>
      </c>
      <c r="D47" s="126">
        <v>0.8907</v>
      </c>
      <c r="E47" s="126">
        <v>0.8902</v>
      </c>
      <c r="F47" s="126">
        <v>0.8896</v>
      </c>
      <c r="G47" s="126">
        <v>0.8891</v>
      </c>
      <c r="H47" s="126">
        <v>0.8886</v>
      </c>
      <c r="I47" s="126">
        <v>0.8881</v>
      </c>
      <c r="J47" s="126">
        <v>0.8876</v>
      </c>
      <c r="K47" s="126">
        <v>0.8871</v>
      </c>
    </row>
    <row r="48" spans="1:11" ht="12.75">
      <c r="A48">
        <v>85</v>
      </c>
      <c r="B48" s="126">
        <v>0.8866</v>
      </c>
      <c r="C48" s="126">
        <v>0.8861</v>
      </c>
      <c r="D48" s="126">
        <v>0.8856</v>
      </c>
      <c r="E48" s="126">
        <v>0.8851</v>
      </c>
      <c r="F48" s="126">
        <v>0.8846</v>
      </c>
      <c r="G48" s="126">
        <v>0.8841</v>
      </c>
      <c r="H48" s="126">
        <v>0.8836</v>
      </c>
      <c r="I48" s="126">
        <v>0.8831</v>
      </c>
      <c r="J48" s="126">
        <v>0.8826</v>
      </c>
      <c r="K48" s="126">
        <v>0.8821</v>
      </c>
    </row>
    <row r="49" spans="1:11" ht="12.75">
      <c r="A49">
        <v>86</v>
      </c>
      <c r="B49" s="126">
        <v>0.8816</v>
      </c>
      <c r="C49" s="126">
        <v>0.8811</v>
      </c>
      <c r="D49" s="126">
        <v>0.8807</v>
      </c>
      <c r="E49" s="126">
        <v>0.8802</v>
      </c>
      <c r="F49" s="126">
        <v>0.8797</v>
      </c>
      <c r="G49" s="126">
        <v>0.8792</v>
      </c>
      <c r="H49" s="126">
        <v>0.8788</v>
      </c>
      <c r="I49" s="126">
        <v>0.8783</v>
      </c>
      <c r="J49" s="126">
        <v>0.8778</v>
      </c>
      <c r="K49" s="126">
        <v>0.8774</v>
      </c>
    </row>
    <row r="50" spans="1:11" ht="12.75">
      <c r="A50">
        <v>87</v>
      </c>
      <c r="B50" s="126">
        <v>0.8769</v>
      </c>
      <c r="C50" s="126">
        <v>0.8765</v>
      </c>
      <c r="D50" s="126">
        <v>0.876</v>
      </c>
      <c r="E50" s="126">
        <v>0.8755</v>
      </c>
      <c r="F50" s="126">
        <v>0.8751</v>
      </c>
      <c r="G50" s="126">
        <v>0.8746</v>
      </c>
      <c r="H50" s="126">
        <v>0.8742</v>
      </c>
      <c r="I50" s="126">
        <v>0.8737</v>
      </c>
      <c r="J50" s="126">
        <v>0.8733</v>
      </c>
      <c r="K50" s="126">
        <v>0.8729</v>
      </c>
    </row>
    <row r="51" spans="1:11" ht="12.75">
      <c r="A51">
        <v>88</v>
      </c>
      <c r="B51" s="126">
        <v>0.8724</v>
      </c>
      <c r="C51" s="126">
        <v>0.872</v>
      </c>
      <c r="D51" s="126">
        <v>0.8716</v>
      </c>
      <c r="E51" s="126">
        <v>0.8711</v>
      </c>
      <c r="F51" s="126">
        <v>0.8707</v>
      </c>
      <c r="G51" s="126">
        <v>0.8703</v>
      </c>
      <c r="H51" s="126">
        <v>0.8698</v>
      </c>
      <c r="I51" s="126">
        <v>0.8694</v>
      </c>
      <c r="J51" s="126">
        <v>0.869</v>
      </c>
      <c r="K51" s="126">
        <v>0.8686</v>
      </c>
    </row>
    <row r="52" spans="1:11" ht="12.75">
      <c r="A52">
        <v>89</v>
      </c>
      <c r="B52" s="126">
        <v>0.8681</v>
      </c>
      <c r="C52" s="126">
        <v>0.8677</v>
      </c>
      <c r="D52" s="126">
        <v>0.8673</v>
      </c>
      <c r="E52" s="126">
        <v>0.8669</v>
      </c>
      <c r="F52" s="126">
        <v>0.8665</v>
      </c>
      <c r="G52" s="126">
        <v>0.8661</v>
      </c>
      <c r="H52" s="126">
        <v>0.8657</v>
      </c>
      <c r="I52" s="126">
        <v>0.8653</v>
      </c>
      <c r="J52" s="126">
        <v>0.8649</v>
      </c>
      <c r="K52" s="126">
        <v>0.8645</v>
      </c>
    </row>
    <row r="53" spans="1:11" ht="12.75">
      <c r="A53">
        <v>90</v>
      </c>
      <c r="B53" s="126">
        <v>0.8641</v>
      </c>
      <c r="C53" s="126">
        <v>0.8637</v>
      </c>
      <c r="D53" s="126">
        <v>0.8633</v>
      </c>
      <c r="E53" s="126">
        <v>0.8629</v>
      </c>
      <c r="F53" s="126">
        <v>0.8625</v>
      </c>
      <c r="G53" s="126">
        <v>0.8621</v>
      </c>
      <c r="H53" s="126">
        <v>0.8617</v>
      </c>
      <c r="I53" s="126">
        <v>0.8613</v>
      </c>
      <c r="J53" s="126">
        <v>0.8609</v>
      </c>
      <c r="K53" s="126">
        <v>0.8606</v>
      </c>
    </row>
    <row r="54" spans="1:11" ht="12.75">
      <c r="A54">
        <v>91</v>
      </c>
      <c r="B54" s="126">
        <v>0.8602</v>
      </c>
      <c r="C54" s="126">
        <v>0.8598</v>
      </c>
      <c r="D54" s="126">
        <v>0.8594</v>
      </c>
      <c r="E54" s="126">
        <v>0.859</v>
      </c>
      <c r="F54" s="126">
        <v>0.8587</v>
      </c>
      <c r="G54" s="126">
        <v>0.8583</v>
      </c>
      <c r="H54" s="126">
        <v>0.8579</v>
      </c>
      <c r="I54" s="126">
        <v>0.8576</v>
      </c>
      <c r="J54" s="126">
        <v>0.8572</v>
      </c>
      <c r="K54" s="126">
        <v>0.8568</v>
      </c>
    </row>
    <row r="55" spans="1:11" ht="12.75">
      <c r="A55">
        <v>92</v>
      </c>
      <c r="B55" s="126">
        <v>0.8565</v>
      </c>
      <c r="C55" s="126">
        <v>0.8561</v>
      </c>
      <c r="D55" s="126">
        <v>0.8558</v>
      </c>
      <c r="E55" s="126">
        <v>0.8554</v>
      </c>
      <c r="F55" s="126">
        <v>0.855</v>
      </c>
      <c r="G55" s="126">
        <v>0.8547</v>
      </c>
      <c r="H55" s="126">
        <v>0.8543</v>
      </c>
      <c r="I55" s="126">
        <v>0.854</v>
      </c>
      <c r="J55" s="126">
        <v>0.8536</v>
      </c>
      <c r="K55" s="126">
        <v>0.8533</v>
      </c>
    </row>
    <row r="56" spans="1:11" ht="12.75">
      <c r="A56">
        <v>93</v>
      </c>
      <c r="B56" s="126">
        <v>0.853</v>
      </c>
      <c r="C56" s="126">
        <v>0.8526</v>
      </c>
      <c r="D56" s="126">
        <v>0.8523</v>
      </c>
      <c r="E56" s="126">
        <v>0.8519</v>
      </c>
      <c r="F56" s="126">
        <v>0.8516</v>
      </c>
      <c r="G56" s="126">
        <v>0.8513</v>
      </c>
      <c r="H56" s="126">
        <v>0.8509</v>
      </c>
      <c r="I56" s="126">
        <v>0.8506</v>
      </c>
      <c r="J56" s="126">
        <v>0.8503</v>
      </c>
      <c r="K56" s="126">
        <v>0.8499</v>
      </c>
    </row>
    <row r="57" spans="1:11" ht="12.75">
      <c r="A57">
        <v>94</v>
      </c>
      <c r="B57" s="126">
        <v>0.8496</v>
      </c>
      <c r="C57" s="126">
        <v>0.8493</v>
      </c>
      <c r="D57" s="126">
        <v>0.8489</v>
      </c>
      <c r="E57" s="126">
        <v>0.8486</v>
      </c>
      <c r="F57" s="126">
        <v>0.8483</v>
      </c>
      <c r="G57" s="126">
        <v>0.848</v>
      </c>
      <c r="H57" s="126">
        <v>0.8477</v>
      </c>
      <c r="I57" s="126">
        <v>0.8473</v>
      </c>
      <c r="J57" s="126">
        <v>0.847</v>
      </c>
      <c r="K57" s="126">
        <v>0.8467</v>
      </c>
    </row>
    <row r="58" spans="1:11" ht="12.75">
      <c r="A58">
        <v>95</v>
      </c>
      <c r="B58" s="126">
        <v>0.8464</v>
      </c>
      <c r="C58" s="126">
        <v>0.8461</v>
      </c>
      <c r="D58" s="126">
        <v>0.8458</v>
      </c>
      <c r="E58" s="126">
        <v>0.8455</v>
      </c>
      <c r="F58" s="126">
        <v>0.8452</v>
      </c>
      <c r="G58" s="126">
        <v>0.8449</v>
      </c>
      <c r="H58" s="126">
        <v>0.8446</v>
      </c>
      <c r="I58" s="126">
        <v>0.8443</v>
      </c>
      <c r="J58" s="126">
        <v>0.844</v>
      </c>
      <c r="K58" s="126">
        <v>0.8437</v>
      </c>
    </row>
    <row r="59" spans="1:11" ht="12.75">
      <c r="A59">
        <v>96</v>
      </c>
      <c r="B59" s="126">
        <v>0.8434</v>
      </c>
      <c r="C59" s="126">
        <v>0.8431</v>
      </c>
      <c r="D59" s="126">
        <v>0.8428</v>
      </c>
      <c r="E59" s="126">
        <v>0.8425</v>
      </c>
      <c r="F59" s="126">
        <v>0.8422</v>
      </c>
      <c r="G59" s="126">
        <v>0.8419</v>
      </c>
      <c r="H59" s="126">
        <v>0.8416</v>
      </c>
      <c r="I59" s="126">
        <v>0.8413</v>
      </c>
      <c r="J59" s="126">
        <v>0.841</v>
      </c>
      <c r="K59" s="126">
        <v>0.8407</v>
      </c>
    </row>
    <row r="60" spans="1:11" ht="12.75">
      <c r="A60">
        <v>97</v>
      </c>
      <c r="B60" s="126">
        <v>0.8405</v>
      </c>
      <c r="C60" s="126">
        <v>0.8402</v>
      </c>
      <c r="D60" s="126">
        <v>0.8399</v>
      </c>
      <c r="E60" s="126">
        <v>0.8396</v>
      </c>
      <c r="F60" s="126">
        <v>0.8393</v>
      </c>
      <c r="G60" s="126">
        <v>0.8391</v>
      </c>
      <c r="H60" s="126">
        <v>0.8388</v>
      </c>
      <c r="I60" s="126">
        <v>0.8385</v>
      </c>
      <c r="J60" s="126">
        <v>0.8382</v>
      </c>
      <c r="K60" s="126">
        <v>0.838</v>
      </c>
    </row>
    <row r="61" spans="1:11" ht="12.75">
      <c r="A61">
        <v>98</v>
      </c>
      <c r="B61" s="126">
        <v>0.8377</v>
      </c>
      <c r="C61" s="126">
        <v>0.8374</v>
      </c>
      <c r="D61" s="126">
        <v>0.8372</v>
      </c>
      <c r="E61" s="126">
        <v>0.8369</v>
      </c>
      <c r="F61" s="126">
        <v>0.8366</v>
      </c>
      <c r="G61" s="126">
        <v>0.8364</v>
      </c>
      <c r="H61" s="126">
        <v>0.8361</v>
      </c>
      <c r="I61" s="126">
        <v>0.8359</v>
      </c>
      <c r="J61" s="126">
        <v>0.8356</v>
      </c>
      <c r="K61" s="126">
        <v>0.8353</v>
      </c>
    </row>
    <row r="62" spans="1:11" ht="12.75">
      <c r="A62">
        <v>99</v>
      </c>
      <c r="B62" s="126">
        <v>0.8351</v>
      </c>
      <c r="C62" s="126">
        <v>0.8348</v>
      </c>
      <c r="D62" s="126">
        <v>0.8346</v>
      </c>
      <c r="E62" s="126">
        <v>0.8343</v>
      </c>
      <c r="F62" s="126">
        <v>0.8341</v>
      </c>
      <c r="G62" s="126">
        <v>0.8338</v>
      </c>
      <c r="H62" s="126">
        <v>0.8336</v>
      </c>
      <c r="I62" s="126">
        <v>0.8333</v>
      </c>
      <c r="J62" s="126">
        <v>0.8331</v>
      </c>
      <c r="K62" s="126">
        <v>0.8328</v>
      </c>
    </row>
    <row r="63" spans="1:11" ht="12.75">
      <c r="A63">
        <v>100</v>
      </c>
      <c r="B63" s="126">
        <v>0.8326</v>
      </c>
      <c r="C63" s="126">
        <v>0.8323</v>
      </c>
      <c r="D63" s="126">
        <v>0.8321</v>
      </c>
      <c r="E63" s="126">
        <v>0.8319</v>
      </c>
      <c r="F63" s="126">
        <v>0.8316</v>
      </c>
      <c r="G63" s="126">
        <v>0.8314</v>
      </c>
      <c r="H63" s="126">
        <v>0.8311</v>
      </c>
      <c r="I63" s="126">
        <v>0.8309</v>
      </c>
      <c r="J63" s="126">
        <v>0.8307</v>
      </c>
      <c r="K63" s="126">
        <v>0.8304</v>
      </c>
    </row>
    <row r="64" spans="1:11" ht="12.75">
      <c r="A64">
        <v>101</v>
      </c>
      <c r="B64" s="126">
        <v>0.8302</v>
      </c>
      <c r="C64" s="126">
        <v>0.83</v>
      </c>
      <c r="D64" s="126">
        <v>0.8297</v>
      </c>
      <c r="E64" s="126">
        <v>0.8295</v>
      </c>
      <c r="F64" s="126">
        <v>0.8293</v>
      </c>
      <c r="G64" s="126">
        <v>0.8291</v>
      </c>
      <c r="H64" s="126">
        <v>0.8288</v>
      </c>
      <c r="I64" s="126">
        <v>0.8286</v>
      </c>
      <c r="J64" s="126">
        <v>0.8284</v>
      </c>
      <c r="K64" s="126">
        <v>0.8282</v>
      </c>
    </row>
    <row r="65" spans="1:11" ht="12.75">
      <c r="A65">
        <v>102</v>
      </c>
      <c r="B65" s="126">
        <v>0.8279</v>
      </c>
      <c r="C65" s="126">
        <v>0.8277</v>
      </c>
      <c r="D65" s="126">
        <v>0.8275</v>
      </c>
      <c r="E65" s="126">
        <v>0.8273</v>
      </c>
      <c r="F65" s="126">
        <v>0.8271</v>
      </c>
      <c r="G65" s="126">
        <v>0.8268</v>
      </c>
      <c r="H65" s="126">
        <v>0.8266</v>
      </c>
      <c r="I65" s="126">
        <v>0.8264</v>
      </c>
      <c r="J65" s="126">
        <v>0.8262</v>
      </c>
      <c r="K65" s="126">
        <v>0.826</v>
      </c>
    </row>
    <row r="66" spans="1:11" ht="12.75">
      <c r="A66">
        <v>103</v>
      </c>
      <c r="B66" s="126">
        <v>0.8258</v>
      </c>
      <c r="C66" s="126">
        <v>0.8256</v>
      </c>
      <c r="D66" s="126">
        <v>0.8253</v>
      </c>
      <c r="E66" s="126">
        <v>0.8251</v>
      </c>
      <c r="F66" s="126">
        <v>0.8249</v>
      </c>
      <c r="G66" s="126">
        <v>0.8247</v>
      </c>
      <c r="H66" s="126">
        <v>0.8245</v>
      </c>
      <c r="I66" s="126">
        <v>0.8243</v>
      </c>
      <c r="J66" s="126">
        <v>0.8241</v>
      </c>
      <c r="K66" s="126">
        <v>0.8239</v>
      </c>
    </row>
    <row r="67" spans="1:11" ht="12.75">
      <c r="A67">
        <v>104</v>
      </c>
      <c r="B67" s="126">
        <v>0.8237</v>
      </c>
      <c r="C67" s="126">
        <v>0.8235</v>
      </c>
      <c r="D67" s="126">
        <v>0.8233</v>
      </c>
      <c r="E67" s="126">
        <v>0.8231</v>
      </c>
      <c r="F67" s="126">
        <v>0.8229</v>
      </c>
      <c r="G67" s="126">
        <v>0.8227</v>
      </c>
      <c r="H67" s="126">
        <v>0.8225</v>
      </c>
      <c r="I67" s="126">
        <v>0.8223</v>
      </c>
      <c r="J67" s="126">
        <v>0.8221</v>
      </c>
      <c r="K67" s="126">
        <v>0.8219</v>
      </c>
    </row>
    <row r="68" spans="1:11" ht="12.75">
      <c r="A68">
        <v>105</v>
      </c>
      <c r="B68" s="126">
        <v>0.8217</v>
      </c>
      <c r="C68" s="126">
        <v>0.8215</v>
      </c>
      <c r="D68" s="126">
        <v>0.8214</v>
      </c>
      <c r="E68" s="126">
        <v>0.8212</v>
      </c>
      <c r="F68" s="126">
        <v>0.821</v>
      </c>
      <c r="G68" s="126">
        <v>0.8208</v>
      </c>
      <c r="H68" s="126">
        <v>0.8206</v>
      </c>
      <c r="I68" s="126">
        <v>0.8204</v>
      </c>
      <c r="J68" s="126">
        <v>0.8202</v>
      </c>
      <c r="K68" s="126">
        <v>0.82</v>
      </c>
    </row>
    <row r="69" spans="1:11" ht="12.75">
      <c r="A69">
        <v>106</v>
      </c>
      <c r="B69" s="126">
        <v>0.8198</v>
      </c>
      <c r="C69" s="126">
        <v>0.8197</v>
      </c>
      <c r="D69" s="126">
        <v>0.8195</v>
      </c>
      <c r="E69" s="126">
        <v>0.8193</v>
      </c>
      <c r="F69" s="126">
        <v>0.8191</v>
      </c>
      <c r="G69" s="126">
        <v>0.8189</v>
      </c>
      <c r="H69" s="126">
        <v>0.8188</v>
      </c>
      <c r="I69" s="126">
        <v>0.8186</v>
      </c>
      <c r="J69" s="126">
        <v>0.8184</v>
      </c>
      <c r="K69" s="126">
        <v>0.8182</v>
      </c>
    </row>
    <row r="70" spans="1:11" ht="12.75">
      <c r="A70">
        <v>107</v>
      </c>
      <c r="B70" s="126">
        <v>0.818</v>
      </c>
      <c r="C70" s="126">
        <v>0.8179</v>
      </c>
      <c r="D70" s="126">
        <v>0.8177</v>
      </c>
      <c r="E70" s="126">
        <v>0.8175</v>
      </c>
      <c r="F70" s="126">
        <v>0.8173</v>
      </c>
      <c r="G70" s="126">
        <v>0.8172</v>
      </c>
      <c r="H70" s="126">
        <v>0.817</v>
      </c>
      <c r="I70" s="126">
        <v>0.8168</v>
      </c>
      <c r="J70" s="126">
        <v>0.8167</v>
      </c>
      <c r="K70" s="126">
        <v>0.8165</v>
      </c>
    </row>
    <row r="71" spans="1:11" ht="12.75">
      <c r="A71">
        <v>108</v>
      </c>
      <c r="B71" s="126">
        <v>0.8163</v>
      </c>
      <c r="C71" s="126">
        <v>0.8161</v>
      </c>
      <c r="D71" s="126">
        <v>0.816</v>
      </c>
      <c r="E71" s="126">
        <v>0.8158</v>
      </c>
      <c r="F71" s="126">
        <v>0.8156</v>
      </c>
      <c r="G71" s="126">
        <v>0.8155</v>
      </c>
      <c r="H71" s="126">
        <v>0.8153</v>
      </c>
      <c r="I71" s="126">
        <v>0.8152</v>
      </c>
      <c r="J71" s="126">
        <v>0.815</v>
      </c>
      <c r="K71" s="126">
        <v>0.8148</v>
      </c>
    </row>
    <row r="72" spans="1:11" ht="12.75">
      <c r="A72">
        <v>109</v>
      </c>
      <c r="B72" s="126">
        <v>0.8147</v>
      </c>
      <c r="C72" s="126">
        <v>0.8145</v>
      </c>
      <c r="D72" s="126">
        <v>0.8143</v>
      </c>
      <c r="E72" s="126">
        <v>0.8142</v>
      </c>
      <c r="F72" s="126">
        <v>0.814</v>
      </c>
      <c r="G72" s="126">
        <v>0.8139</v>
      </c>
      <c r="H72" s="126">
        <v>0.8137</v>
      </c>
      <c r="I72" s="126">
        <v>0.8135</v>
      </c>
      <c r="J72" s="126">
        <v>0.8134</v>
      </c>
      <c r="K72" s="126">
        <v>0.8132</v>
      </c>
    </row>
    <row r="73" spans="1:11" ht="12.75">
      <c r="A73">
        <v>110</v>
      </c>
      <c r="B73" s="126">
        <v>0.8131</v>
      </c>
      <c r="C73" s="126">
        <v>0.8129</v>
      </c>
      <c r="D73" s="126">
        <v>0.8128</v>
      </c>
      <c r="E73" s="126">
        <v>0.8126</v>
      </c>
      <c r="F73" s="126">
        <v>0.8124</v>
      </c>
      <c r="G73" s="126">
        <v>0.8123</v>
      </c>
      <c r="H73" s="126">
        <v>0.8121</v>
      </c>
      <c r="I73" s="126">
        <v>0.812</v>
      </c>
      <c r="J73" s="126">
        <v>0.8118</v>
      </c>
      <c r="K73" s="126">
        <v>0.8117</v>
      </c>
    </row>
    <row r="74" spans="1:11" ht="12.75">
      <c r="A74">
        <v>111</v>
      </c>
      <c r="B74" s="126">
        <v>0.8115</v>
      </c>
      <c r="C74" s="126">
        <v>0.8114</v>
      </c>
      <c r="D74" s="126">
        <v>0.8112</v>
      </c>
      <c r="E74" s="126">
        <v>0.8111</v>
      </c>
      <c r="F74" s="126">
        <v>0.8109</v>
      </c>
      <c r="G74" s="126">
        <v>0.8108</v>
      </c>
      <c r="H74" s="126">
        <v>0.8106</v>
      </c>
      <c r="I74" s="126">
        <v>0.8105</v>
      </c>
      <c r="J74" s="126">
        <v>0.8103</v>
      </c>
      <c r="K74" s="126">
        <v>0.8102</v>
      </c>
    </row>
    <row r="75" spans="1:11" ht="12.75">
      <c r="A75">
        <v>112</v>
      </c>
      <c r="B75" s="126">
        <v>0.8101</v>
      </c>
      <c r="C75" s="126">
        <v>0.8099</v>
      </c>
      <c r="D75" s="126">
        <v>0.8098</v>
      </c>
      <c r="E75" s="126">
        <v>0.8096</v>
      </c>
      <c r="F75" s="126">
        <v>0.8095</v>
      </c>
      <c r="G75" s="126">
        <v>0.8093</v>
      </c>
      <c r="H75" s="126">
        <v>0.8092</v>
      </c>
      <c r="I75" s="126">
        <v>0.809</v>
      </c>
      <c r="J75" s="126">
        <v>0.8089</v>
      </c>
      <c r="K75" s="126">
        <v>0.8088</v>
      </c>
    </row>
    <row r="76" spans="1:11" ht="12.75">
      <c r="A76">
        <v>113</v>
      </c>
      <c r="B76" s="126">
        <v>0.8086</v>
      </c>
      <c r="C76" s="126">
        <v>0.8085</v>
      </c>
      <c r="D76" s="126">
        <v>0.8083</v>
      </c>
      <c r="E76" s="126">
        <v>0.8082</v>
      </c>
      <c r="F76" s="126">
        <v>0.8081</v>
      </c>
      <c r="G76" s="126">
        <v>0.8079</v>
      </c>
      <c r="H76" s="126">
        <v>0.8078</v>
      </c>
      <c r="I76" s="126">
        <v>0.8077</v>
      </c>
      <c r="J76" s="126">
        <v>0.8075</v>
      </c>
      <c r="K76" s="126">
        <v>0.8074</v>
      </c>
    </row>
    <row r="77" spans="1:11" ht="12.75">
      <c r="A77">
        <v>114</v>
      </c>
      <c r="B77" s="126">
        <v>0.8072</v>
      </c>
      <c r="C77" s="126">
        <v>0.8071</v>
      </c>
      <c r="D77" s="126">
        <v>0.807</v>
      </c>
      <c r="E77" s="126">
        <v>0.8068</v>
      </c>
      <c r="F77" s="126">
        <v>0.8067</v>
      </c>
      <c r="G77" s="126">
        <v>0.8066</v>
      </c>
      <c r="H77" s="126">
        <v>0.8064</v>
      </c>
      <c r="I77" s="126">
        <v>0.8063</v>
      </c>
      <c r="J77" s="126">
        <v>0.8062</v>
      </c>
      <c r="K77" s="126">
        <v>0.806</v>
      </c>
    </row>
    <row r="78" spans="1:11" ht="12.75">
      <c r="A78">
        <v>115</v>
      </c>
      <c r="B78" s="126">
        <v>0.8059</v>
      </c>
      <c r="C78" s="126">
        <v>0.8058</v>
      </c>
      <c r="D78" s="126">
        <v>0.8056</v>
      </c>
      <c r="E78" s="126">
        <v>0.8055</v>
      </c>
      <c r="F78" s="126">
        <v>0.8054</v>
      </c>
      <c r="G78" s="126">
        <v>0.8052</v>
      </c>
      <c r="H78" s="126">
        <v>0.8051</v>
      </c>
      <c r="I78" s="126">
        <v>0.805</v>
      </c>
      <c r="J78" s="126">
        <v>0.8049</v>
      </c>
      <c r="K78" s="126">
        <v>0.8047</v>
      </c>
    </row>
    <row r="79" spans="1:11" ht="12.75">
      <c r="A79">
        <v>116</v>
      </c>
      <c r="B79" s="126">
        <v>0.8046</v>
      </c>
      <c r="C79" s="126">
        <v>0.8045</v>
      </c>
      <c r="D79" s="126">
        <v>0.8043</v>
      </c>
      <c r="E79" s="126">
        <v>0.8042</v>
      </c>
      <c r="F79" s="126">
        <v>0.8041</v>
      </c>
      <c r="G79" s="126">
        <v>0.804</v>
      </c>
      <c r="H79" s="126">
        <v>0.8038</v>
      </c>
      <c r="I79" s="126">
        <v>0.8037</v>
      </c>
      <c r="J79" s="126">
        <v>0.8036</v>
      </c>
      <c r="K79" s="126">
        <v>0.8034</v>
      </c>
    </row>
    <row r="80" spans="1:11" ht="12.75">
      <c r="A80">
        <v>117</v>
      </c>
      <c r="B80" s="126">
        <v>0.8033</v>
      </c>
      <c r="C80" s="126">
        <v>0.8032</v>
      </c>
      <c r="D80" s="126">
        <v>0.8031</v>
      </c>
      <c r="E80" s="126">
        <v>0.8029</v>
      </c>
      <c r="F80" s="126">
        <v>0.8028</v>
      </c>
      <c r="G80" s="126">
        <v>0.8027</v>
      </c>
      <c r="H80" s="126">
        <v>0.8026</v>
      </c>
      <c r="I80" s="126">
        <v>0.8024</v>
      </c>
      <c r="J80" s="126">
        <v>0.8023</v>
      </c>
      <c r="K80" s="126">
        <v>0.8022</v>
      </c>
    </row>
    <row r="81" spans="1:11" ht="12.75">
      <c r="A81">
        <v>118</v>
      </c>
      <c r="B81" s="126">
        <v>0.8021</v>
      </c>
      <c r="C81" s="126">
        <v>0.802</v>
      </c>
      <c r="D81" s="126">
        <v>0.8018</v>
      </c>
      <c r="E81" s="126">
        <v>0.8017</v>
      </c>
      <c r="F81" s="126">
        <v>0.8016</v>
      </c>
      <c r="G81" s="126">
        <v>0.8015</v>
      </c>
      <c r="H81" s="126">
        <v>0.8013</v>
      </c>
      <c r="I81" s="126">
        <v>0.8012</v>
      </c>
      <c r="J81" s="126">
        <v>0.8011</v>
      </c>
      <c r="K81" s="126">
        <v>0.801</v>
      </c>
    </row>
    <row r="82" spans="1:11" ht="12.75">
      <c r="A82">
        <v>119</v>
      </c>
      <c r="B82" s="126">
        <v>0.8009</v>
      </c>
      <c r="C82" s="126">
        <v>0.8007</v>
      </c>
      <c r="D82" s="126">
        <v>0.8006</v>
      </c>
      <c r="E82" s="126">
        <v>0.8005</v>
      </c>
      <c r="F82" s="126">
        <v>0.8004</v>
      </c>
      <c r="G82" s="126">
        <v>0.8003</v>
      </c>
      <c r="H82" s="126">
        <v>0.8001</v>
      </c>
      <c r="I82" s="126">
        <v>0.8</v>
      </c>
      <c r="J82" s="126">
        <v>0.7999</v>
      </c>
      <c r="K82" s="126">
        <v>0.7998</v>
      </c>
    </row>
    <row r="83" spans="1:11" ht="12.75">
      <c r="A83">
        <v>120</v>
      </c>
      <c r="B83" s="126">
        <v>0.7997</v>
      </c>
      <c r="C83" s="126">
        <v>0.7995</v>
      </c>
      <c r="D83" s="126">
        <v>0.7994</v>
      </c>
      <c r="E83" s="126">
        <v>0.7993</v>
      </c>
      <c r="F83" s="126">
        <v>0.7992</v>
      </c>
      <c r="G83" s="126">
        <v>0.7991</v>
      </c>
      <c r="H83" s="126">
        <v>0.7989</v>
      </c>
      <c r="I83" s="126">
        <v>0.7988</v>
      </c>
      <c r="J83" s="126">
        <v>0.7987</v>
      </c>
      <c r="K83" s="126">
        <v>0.7986</v>
      </c>
    </row>
    <row r="84" spans="1:11" ht="12.75">
      <c r="A84">
        <v>121</v>
      </c>
      <c r="B84" s="126">
        <v>0.7985</v>
      </c>
      <c r="C84" s="126">
        <v>0.7984</v>
      </c>
      <c r="D84" s="126">
        <v>0.7982</v>
      </c>
      <c r="E84" s="126">
        <v>0.7981</v>
      </c>
      <c r="F84" s="126">
        <v>0.798</v>
      </c>
      <c r="G84" s="126">
        <v>0.7979</v>
      </c>
      <c r="H84" s="126">
        <v>0.7978</v>
      </c>
      <c r="I84" s="126">
        <v>0.7977</v>
      </c>
      <c r="J84" s="126">
        <v>0.7975</v>
      </c>
      <c r="K84" s="126">
        <v>0.7974</v>
      </c>
    </row>
    <row r="85" spans="1:11" ht="12.75">
      <c r="A85">
        <v>122</v>
      </c>
      <c r="B85" s="126">
        <v>0.7973</v>
      </c>
      <c r="C85" s="126">
        <v>0.7972</v>
      </c>
      <c r="D85" s="126">
        <v>0.7971</v>
      </c>
      <c r="E85" s="126">
        <v>0.797</v>
      </c>
      <c r="F85" s="126">
        <v>0.7969</v>
      </c>
      <c r="G85" s="126">
        <v>0.7967</v>
      </c>
      <c r="H85" s="126">
        <v>0.7966</v>
      </c>
      <c r="I85" s="126">
        <v>0.7965</v>
      </c>
      <c r="J85" s="126">
        <v>0.7964</v>
      </c>
      <c r="K85" s="126">
        <v>0.7963</v>
      </c>
    </row>
    <row r="86" spans="1:11" ht="12.75">
      <c r="A86">
        <v>123</v>
      </c>
      <c r="B86" s="126">
        <v>0.7962</v>
      </c>
      <c r="C86" s="126">
        <v>0.796</v>
      </c>
      <c r="D86" s="126">
        <v>0.7959</v>
      </c>
      <c r="E86" s="126">
        <v>0.7958</v>
      </c>
      <c r="F86" s="126">
        <v>0.7957</v>
      </c>
      <c r="G86" s="126">
        <v>0.7956</v>
      </c>
      <c r="H86" s="126">
        <v>0.7955</v>
      </c>
      <c r="I86" s="126">
        <v>0.7954</v>
      </c>
      <c r="J86" s="126">
        <v>0.7953</v>
      </c>
      <c r="K86" s="126">
        <v>0.7951</v>
      </c>
    </row>
    <row r="87" spans="1:11" ht="12.75">
      <c r="A87">
        <v>124</v>
      </c>
      <c r="B87" s="126">
        <v>0.795</v>
      </c>
      <c r="C87" s="126">
        <v>0.7949</v>
      </c>
      <c r="D87" s="126">
        <v>0.7948</v>
      </c>
      <c r="E87" s="126">
        <v>0.7947</v>
      </c>
      <c r="F87" s="126">
        <v>0.7946</v>
      </c>
      <c r="G87" s="126">
        <v>0.7945</v>
      </c>
      <c r="H87" s="126">
        <v>0.7943</v>
      </c>
      <c r="I87" s="126">
        <v>0.7942</v>
      </c>
      <c r="J87" s="126">
        <v>0.7941</v>
      </c>
      <c r="K87" s="126">
        <v>0.794</v>
      </c>
    </row>
    <row r="88" spans="1:11" ht="12.75">
      <c r="A88">
        <v>125</v>
      </c>
      <c r="B88" s="126">
        <v>0.7939</v>
      </c>
      <c r="C88" s="126">
        <v>0.7938</v>
      </c>
      <c r="D88" s="126">
        <v>0.7937</v>
      </c>
      <c r="E88" s="126">
        <v>0.7936</v>
      </c>
      <c r="F88" s="126">
        <v>0.7934</v>
      </c>
      <c r="G88" s="126">
        <v>0.7933</v>
      </c>
      <c r="H88" s="126">
        <v>0.7932</v>
      </c>
      <c r="I88" s="126">
        <v>0.7931</v>
      </c>
      <c r="J88" s="126">
        <v>0.793</v>
      </c>
      <c r="K88" s="126">
        <v>0.7929</v>
      </c>
    </row>
    <row r="89" spans="1:11" ht="12.75">
      <c r="A89">
        <v>126</v>
      </c>
      <c r="B89" s="126">
        <v>0.7928</v>
      </c>
      <c r="C89" s="126">
        <v>0.7927</v>
      </c>
      <c r="D89" s="126">
        <v>0.7926</v>
      </c>
      <c r="E89" s="126">
        <v>0.7924</v>
      </c>
      <c r="F89" s="126">
        <v>0.7923</v>
      </c>
      <c r="G89" s="126">
        <v>0.7922</v>
      </c>
      <c r="H89" s="126">
        <v>0.7921</v>
      </c>
      <c r="I89" s="126">
        <v>0.792</v>
      </c>
      <c r="J89" s="126">
        <v>0.7919</v>
      </c>
      <c r="K89" s="126">
        <v>0.7918</v>
      </c>
    </row>
    <row r="90" spans="1:11" ht="12.75">
      <c r="A90">
        <v>127</v>
      </c>
      <c r="B90" s="126">
        <v>0.7917</v>
      </c>
      <c r="C90" s="126">
        <v>0.7915</v>
      </c>
      <c r="D90" s="126">
        <v>0.7914</v>
      </c>
      <c r="E90" s="126">
        <v>0.7913</v>
      </c>
      <c r="F90" s="126">
        <v>0.7912</v>
      </c>
      <c r="G90" s="126">
        <v>0.7911</v>
      </c>
      <c r="H90" s="126">
        <v>0.791</v>
      </c>
      <c r="I90" s="126">
        <v>0.7909</v>
      </c>
      <c r="J90" s="126">
        <v>0.7908</v>
      </c>
      <c r="K90" s="126">
        <v>0.7907</v>
      </c>
    </row>
    <row r="91" spans="1:11" ht="12.75">
      <c r="A91">
        <v>128</v>
      </c>
      <c r="B91" s="126">
        <v>0.7905</v>
      </c>
      <c r="C91" s="126">
        <v>0.7904</v>
      </c>
      <c r="D91" s="126">
        <v>0.7903</v>
      </c>
      <c r="E91" s="126">
        <v>0.7902</v>
      </c>
      <c r="F91" s="126">
        <v>0.7901</v>
      </c>
      <c r="G91" s="126">
        <v>0.79</v>
      </c>
      <c r="H91" s="126">
        <v>0.7899</v>
      </c>
      <c r="I91" s="126">
        <v>0.7898</v>
      </c>
      <c r="J91" s="126">
        <v>0.7897</v>
      </c>
      <c r="K91" s="126">
        <v>0.7895</v>
      </c>
    </row>
    <row r="92" spans="1:11" ht="12.75">
      <c r="A92">
        <v>129</v>
      </c>
      <c r="B92" s="126">
        <v>0.7894</v>
      </c>
      <c r="C92" s="126">
        <v>0.7893</v>
      </c>
      <c r="D92" s="126">
        <v>0.7892</v>
      </c>
      <c r="E92" s="126">
        <v>0.7891</v>
      </c>
      <c r="F92" s="126">
        <v>0.789</v>
      </c>
      <c r="G92" s="126">
        <v>0.7889</v>
      </c>
      <c r="H92" s="126">
        <v>0.7888</v>
      </c>
      <c r="I92" s="126">
        <v>0.7887</v>
      </c>
      <c r="J92" s="126">
        <v>0.7886</v>
      </c>
      <c r="K92" s="126">
        <v>0.7884</v>
      </c>
    </row>
    <row r="93" spans="1:11" ht="12.75">
      <c r="A93">
        <v>130</v>
      </c>
      <c r="B93" s="126">
        <v>0.7883</v>
      </c>
      <c r="C93" s="126">
        <v>0.7882</v>
      </c>
      <c r="D93" s="126">
        <v>0.7881</v>
      </c>
      <c r="E93" s="126">
        <v>0.788</v>
      </c>
      <c r="F93" s="126">
        <v>0.7879</v>
      </c>
      <c r="G93" s="126">
        <v>0.7878</v>
      </c>
      <c r="H93" s="126">
        <v>0.7877</v>
      </c>
      <c r="I93" s="126">
        <v>0.7876</v>
      </c>
      <c r="J93" s="126">
        <v>0.7875</v>
      </c>
      <c r="K93" s="126">
        <v>0.7873</v>
      </c>
    </row>
    <row r="94" spans="1:11" ht="12.75">
      <c r="A94">
        <v>131</v>
      </c>
      <c r="B94" s="126">
        <v>0.7872</v>
      </c>
      <c r="C94" s="126">
        <v>0.7871</v>
      </c>
      <c r="D94" s="126">
        <v>0.787</v>
      </c>
      <c r="E94" s="126">
        <v>0.7869</v>
      </c>
      <c r="F94" s="126">
        <v>0.7868</v>
      </c>
      <c r="G94" s="126">
        <v>0.7867</v>
      </c>
      <c r="H94" s="126">
        <v>0.7866</v>
      </c>
      <c r="I94" s="126">
        <v>0.7865</v>
      </c>
      <c r="J94" s="126">
        <v>0.7864</v>
      </c>
      <c r="K94" s="126">
        <v>0.7862</v>
      </c>
    </row>
    <row r="95" spans="1:11" ht="12.75">
      <c r="A95">
        <v>132</v>
      </c>
      <c r="B95" s="126">
        <v>0.7861</v>
      </c>
      <c r="C95" s="126">
        <v>0.786</v>
      </c>
      <c r="D95" s="126">
        <v>0.7859</v>
      </c>
      <c r="E95" s="126">
        <v>0.7858</v>
      </c>
      <c r="F95" s="126">
        <v>0.7857</v>
      </c>
      <c r="G95" s="126">
        <v>0.7856</v>
      </c>
      <c r="H95" s="126">
        <v>0.7855</v>
      </c>
      <c r="I95" s="126">
        <v>0.7854</v>
      </c>
      <c r="J95" s="126">
        <v>0.7853</v>
      </c>
      <c r="K95" s="126">
        <v>0.7852</v>
      </c>
    </row>
    <row r="96" spans="1:11" ht="12.75">
      <c r="A96">
        <v>133</v>
      </c>
      <c r="B96" s="126">
        <v>0.785</v>
      </c>
      <c r="C96" s="126">
        <v>0.7849</v>
      </c>
      <c r="D96" s="126">
        <v>0.7848</v>
      </c>
      <c r="E96" s="126">
        <v>0.7847</v>
      </c>
      <c r="F96" s="126">
        <v>0.7846</v>
      </c>
      <c r="G96" s="126">
        <v>0.7845</v>
      </c>
      <c r="H96" s="126">
        <v>0.7844</v>
      </c>
      <c r="I96" s="126">
        <v>0.7843</v>
      </c>
      <c r="J96" s="126">
        <v>0.7842</v>
      </c>
      <c r="K96" s="126">
        <v>0.7841</v>
      </c>
    </row>
    <row r="97" spans="1:11" ht="12.75">
      <c r="A97">
        <v>134</v>
      </c>
      <c r="B97" s="126">
        <v>0.784</v>
      </c>
      <c r="C97" s="126">
        <v>0.7838</v>
      </c>
      <c r="D97" s="126">
        <v>0.7837</v>
      </c>
      <c r="E97" s="126">
        <v>0.7836</v>
      </c>
      <c r="F97" s="126">
        <v>0.7835</v>
      </c>
      <c r="G97" s="126">
        <v>0.7834</v>
      </c>
      <c r="H97" s="126">
        <v>0.7833</v>
      </c>
      <c r="I97" s="126">
        <v>0.7832</v>
      </c>
      <c r="J97" s="126">
        <v>0.7831</v>
      </c>
      <c r="K97" s="126">
        <v>0.783</v>
      </c>
    </row>
    <row r="98" spans="1:11" ht="12.75">
      <c r="A98">
        <v>135</v>
      </c>
      <c r="B98" s="126">
        <v>0.7829</v>
      </c>
      <c r="C98" s="126">
        <v>0.7828</v>
      </c>
      <c r="D98" s="126">
        <v>0.7827</v>
      </c>
      <c r="E98" s="126">
        <v>0.7825</v>
      </c>
      <c r="F98" s="126">
        <v>0.7824</v>
      </c>
      <c r="G98" s="126">
        <v>0.7823</v>
      </c>
      <c r="H98" s="126">
        <v>0.7822</v>
      </c>
      <c r="I98" s="126">
        <v>0.7821</v>
      </c>
      <c r="J98" s="126">
        <v>0.782</v>
      </c>
      <c r="K98" s="126">
        <v>0.7819</v>
      </c>
    </row>
    <row r="99" spans="1:11" ht="12.75">
      <c r="A99">
        <v>136</v>
      </c>
      <c r="B99" s="126">
        <v>0.7818</v>
      </c>
      <c r="C99" s="126">
        <v>0.7817</v>
      </c>
      <c r="D99" s="126">
        <v>0.7816</v>
      </c>
      <c r="E99" s="126">
        <v>0.7815</v>
      </c>
      <c r="F99" s="126">
        <v>0.7814</v>
      </c>
      <c r="G99" s="126">
        <v>0.7813</v>
      </c>
      <c r="H99" s="126">
        <v>0.7812</v>
      </c>
      <c r="I99" s="126">
        <v>0.7811</v>
      </c>
      <c r="J99" s="126">
        <v>0.7809</v>
      </c>
      <c r="K99" s="126">
        <v>0.7808</v>
      </c>
    </row>
    <row r="100" spans="1:11" ht="12.75">
      <c r="A100">
        <v>137</v>
      </c>
      <c r="B100" s="126">
        <v>0.7807</v>
      </c>
      <c r="C100" s="126">
        <v>0.7806</v>
      </c>
      <c r="D100" s="126">
        <v>0.7805</v>
      </c>
      <c r="E100" s="126">
        <v>0.7804</v>
      </c>
      <c r="F100" s="126">
        <v>0.7803</v>
      </c>
      <c r="G100" s="126">
        <v>0.7802</v>
      </c>
      <c r="H100" s="126">
        <v>0.7801</v>
      </c>
      <c r="I100" s="126">
        <v>0.78</v>
      </c>
      <c r="J100" s="126">
        <v>0.7799</v>
      </c>
      <c r="K100" s="126">
        <v>0.7798</v>
      </c>
    </row>
    <row r="101" spans="1:11" ht="12.75">
      <c r="A101">
        <v>138</v>
      </c>
      <c r="B101" s="126">
        <v>0.7797</v>
      </c>
      <c r="C101" s="126">
        <v>0.7796</v>
      </c>
      <c r="D101" s="126">
        <v>0.7795</v>
      </c>
      <c r="E101" s="126">
        <v>0.7794</v>
      </c>
      <c r="F101" s="126">
        <v>0.7793</v>
      </c>
      <c r="G101" s="126">
        <v>0.7792</v>
      </c>
      <c r="H101" s="126">
        <v>0.7791</v>
      </c>
      <c r="I101" s="126">
        <v>0.779</v>
      </c>
      <c r="J101" s="126">
        <v>0.7789</v>
      </c>
      <c r="K101" s="126">
        <v>0.7787</v>
      </c>
    </row>
    <row r="102" spans="1:11" ht="12.75">
      <c r="A102">
        <v>139</v>
      </c>
      <c r="B102" s="126">
        <v>0.7786</v>
      </c>
      <c r="C102" s="126">
        <v>0.7785</v>
      </c>
      <c r="D102" s="126">
        <v>0.7784</v>
      </c>
      <c r="E102" s="126">
        <v>0.7783</v>
      </c>
      <c r="F102" s="126">
        <v>0.7782</v>
      </c>
      <c r="G102" s="126">
        <v>0.7781</v>
      </c>
      <c r="H102" s="126">
        <v>0.778</v>
      </c>
      <c r="I102" s="126">
        <v>0.7779</v>
      </c>
      <c r="J102" s="126">
        <v>0.7778</v>
      </c>
      <c r="K102" s="126">
        <v>0.7777</v>
      </c>
    </row>
    <row r="103" spans="1:11" ht="12.75">
      <c r="A103">
        <v>140</v>
      </c>
      <c r="B103" s="126">
        <v>0.7776</v>
      </c>
      <c r="C103" s="126">
        <v>0.7775</v>
      </c>
      <c r="D103" s="126">
        <v>0.7774</v>
      </c>
      <c r="E103" s="126">
        <v>0.7773</v>
      </c>
      <c r="F103" s="126">
        <v>0.7772</v>
      </c>
      <c r="G103" s="126">
        <v>0.7771</v>
      </c>
      <c r="H103" s="126">
        <v>0.777</v>
      </c>
      <c r="I103" s="126">
        <v>0.7769</v>
      </c>
      <c r="J103" s="126">
        <v>0.7768</v>
      </c>
      <c r="K103" s="126">
        <v>0.7767</v>
      </c>
    </row>
    <row r="104" spans="1:11" ht="12.75">
      <c r="A104">
        <v>141</v>
      </c>
      <c r="B104" s="126">
        <v>0.7766</v>
      </c>
      <c r="C104" s="126">
        <v>0.7765</v>
      </c>
      <c r="D104" s="126">
        <v>0.7764</v>
      </c>
      <c r="E104" s="126">
        <v>0.7763</v>
      </c>
      <c r="F104" s="126">
        <v>0.7762</v>
      </c>
      <c r="G104" s="126">
        <v>0.7761</v>
      </c>
      <c r="H104" s="126">
        <v>0.776</v>
      </c>
      <c r="I104" s="126">
        <v>0.7759</v>
      </c>
      <c r="J104" s="126">
        <v>0.7759</v>
      </c>
      <c r="K104" s="126">
        <v>0.7758</v>
      </c>
    </row>
    <row r="105" spans="1:11" ht="12.75">
      <c r="A105">
        <v>142</v>
      </c>
      <c r="B105" s="126">
        <v>0.7757</v>
      </c>
      <c r="C105" s="126">
        <v>0.7756</v>
      </c>
      <c r="D105" s="126">
        <v>0.7755</v>
      </c>
      <c r="E105" s="126">
        <v>0.7754</v>
      </c>
      <c r="F105" s="126">
        <v>0.7753</v>
      </c>
      <c r="G105" s="126">
        <v>0.7752</v>
      </c>
      <c r="H105" s="126">
        <v>0.7751</v>
      </c>
      <c r="I105" s="126">
        <v>0.775</v>
      </c>
      <c r="J105" s="126">
        <v>0.7749</v>
      </c>
      <c r="K105" s="126">
        <v>0.7748</v>
      </c>
    </row>
    <row r="106" spans="1:11" ht="12.75">
      <c r="A106">
        <v>143</v>
      </c>
      <c r="B106" s="126">
        <v>0.7747</v>
      </c>
      <c r="C106" s="126">
        <v>0.7746</v>
      </c>
      <c r="D106" s="126">
        <v>0.7745</v>
      </c>
      <c r="E106" s="126">
        <v>0.7744</v>
      </c>
      <c r="F106" s="126">
        <v>0.7744</v>
      </c>
      <c r="G106" s="126">
        <v>0.7743</v>
      </c>
      <c r="H106" s="126">
        <v>0.7742</v>
      </c>
      <c r="I106" s="126">
        <v>0.7741</v>
      </c>
      <c r="J106" s="126">
        <v>0.774</v>
      </c>
      <c r="K106" s="126">
        <v>0.7739</v>
      </c>
    </row>
    <row r="107" spans="1:11" ht="12.75">
      <c r="A107">
        <v>144</v>
      </c>
      <c r="B107" s="126">
        <v>0.7738</v>
      </c>
      <c r="C107" s="126">
        <v>0.7737</v>
      </c>
      <c r="D107" s="126">
        <v>0.7736</v>
      </c>
      <c r="E107" s="126">
        <v>0.7736</v>
      </c>
      <c r="F107" s="126">
        <v>0.7735</v>
      </c>
      <c r="G107" s="126">
        <v>0.7734</v>
      </c>
      <c r="H107" s="126">
        <v>0.7733</v>
      </c>
      <c r="I107" s="126">
        <v>0.7732</v>
      </c>
      <c r="J107" s="126">
        <v>0.7731</v>
      </c>
      <c r="K107" s="126">
        <v>0.773</v>
      </c>
    </row>
    <row r="108" spans="1:11" ht="12.75">
      <c r="A108">
        <v>145</v>
      </c>
      <c r="B108" s="126">
        <v>0.773</v>
      </c>
      <c r="C108" s="126">
        <v>0.7729</v>
      </c>
      <c r="D108" s="126">
        <v>0.7728</v>
      </c>
      <c r="E108" s="126">
        <v>0.7727</v>
      </c>
      <c r="F108" s="126">
        <v>0.7726</v>
      </c>
      <c r="G108" s="126">
        <v>0.7725</v>
      </c>
      <c r="H108" s="126">
        <v>0.7725</v>
      </c>
      <c r="I108" s="126">
        <v>0.7724</v>
      </c>
      <c r="J108" s="126">
        <v>0.7723</v>
      </c>
      <c r="K108" s="126">
        <v>0.7722</v>
      </c>
    </row>
    <row r="109" spans="1:11" ht="12.75">
      <c r="A109">
        <v>146</v>
      </c>
      <c r="B109" s="126">
        <v>0.7721</v>
      </c>
      <c r="C109" s="126">
        <v>0.7721</v>
      </c>
      <c r="D109" s="126">
        <v>0.772</v>
      </c>
      <c r="E109" s="126">
        <v>0.7719</v>
      </c>
      <c r="F109" s="126">
        <v>0.7718</v>
      </c>
      <c r="G109" s="126">
        <v>0.7717</v>
      </c>
      <c r="H109" s="126">
        <v>0.7717</v>
      </c>
      <c r="I109" s="126">
        <v>0.7716</v>
      </c>
      <c r="J109" s="126">
        <v>0.7715</v>
      </c>
      <c r="K109" s="126">
        <v>0.7714</v>
      </c>
    </row>
    <row r="110" spans="1:11" ht="12.75">
      <c r="A110">
        <v>147</v>
      </c>
      <c r="B110" s="126">
        <v>0.7714</v>
      </c>
      <c r="C110" s="126">
        <v>0.7713</v>
      </c>
      <c r="D110" s="126">
        <v>0.7712</v>
      </c>
      <c r="E110" s="126">
        <v>0.7712</v>
      </c>
      <c r="F110" s="126">
        <v>0.7711</v>
      </c>
      <c r="G110" s="126">
        <v>0.771</v>
      </c>
      <c r="H110" s="126">
        <v>0.7709</v>
      </c>
      <c r="I110" s="126">
        <v>0.7709</v>
      </c>
      <c r="J110" s="126">
        <v>0.7708</v>
      </c>
      <c r="K110" s="126">
        <v>0.7707</v>
      </c>
    </row>
    <row r="111" spans="1:11" ht="12.75">
      <c r="A111">
        <v>148</v>
      </c>
      <c r="B111" s="126">
        <v>0.7707</v>
      </c>
      <c r="C111" s="126">
        <v>0.7706</v>
      </c>
      <c r="D111" s="126">
        <v>0.7705</v>
      </c>
      <c r="E111" s="126">
        <v>0.7705</v>
      </c>
      <c r="F111" s="126">
        <v>0.7704</v>
      </c>
      <c r="G111" s="126">
        <v>0.7703</v>
      </c>
      <c r="H111" s="126">
        <v>0.7703</v>
      </c>
      <c r="I111" s="126">
        <v>0.7702</v>
      </c>
      <c r="J111" s="126">
        <v>0.7702</v>
      </c>
      <c r="K111" s="126">
        <v>0.7701</v>
      </c>
    </row>
    <row r="112" spans="1:11" ht="12.75">
      <c r="A112">
        <v>149</v>
      </c>
      <c r="B112" s="126">
        <v>0.77</v>
      </c>
      <c r="C112" s="126">
        <v>0.77</v>
      </c>
      <c r="D112" s="126">
        <v>0.7699</v>
      </c>
      <c r="E112" s="126">
        <v>0.7699</v>
      </c>
      <c r="F112" s="126">
        <v>0.7698</v>
      </c>
      <c r="G112" s="126">
        <v>0.7698</v>
      </c>
      <c r="H112" s="126">
        <v>0.7697</v>
      </c>
      <c r="I112" s="126">
        <v>0.7696</v>
      </c>
      <c r="J112" s="126">
        <v>0.7696</v>
      </c>
      <c r="K112" s="126">
        <v>0.7695</v>
      </c>
    </row>
    <row r="113" spans="1:11" ht="12.75">
      <c r="A113">
        <v>150</v>
      </c>
      <c r="B113" s="126">
        <v>0.7695</v>
      </c>
      <c r="C113" s="126">
        <v>0.7694</v>
      </c>
      <c r="D113" s="126">
        <v>0.7694</v>
      </c>
      <c r="E113" s="126">
        <v>0.7693</v>
      </c>
      <c r="F113" s="126">
        <v>0.7693</v>
      </c>
      <c r="G113" s="126">
        <v>0.7692</v>
      </c>
      <c r="H113" s="126">
        <v>0.7692</v>
      </c>
      <c r="I113" s="126">
        <v>0.7691</v>
      </c>
      <c r="J113" s="126">
        <v>0.7691</v>
      </c>
      <c r="K113" s="126">
        <v>0.7691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70" zoomScaleNormal="70" workbookViewId="0" topLeftCell="A1">
      <selection activeCell="D29" sqref="D29"/>
    </sheetView>
  </sheetViews>
  <sheetFormatPr defaultColWidth="9.140625" defaultRowHeight="15" customHeight="1"/>
  <cols>
    <col min="1" max="1" width="9.28125" style="9" customWidth="1"/>
    <col min="2" max="2" width="7.00390625" style="9" customWidth="1"/>
    <col min="3" max="3" width="6.140625" style="9" customWidth="1"/>
    <col min="4" max="4" width="24.421875" style="9" customWidth="1"/>
    <col min="5" max="5" width="18.140625" style="9" customWidth="1"/>
    <col min="6" max="8" width="6.140625" style="9" customWidth="1"/>
    <col min="9" max="9" width="0.9921875" style="9" customWidth="1"/>
    <col min="10" max="10" width="7.00390625" style="10" customWidth="1"/>
    <col min="11" max="11" width="6.140625" style="9" customWidth="1"/>
    <col min="12" max="12" width="6.421875" style="9" customWidth="1"/>
    <col min="13" max="13" width="6.140625" style="9" customWidth="1"/>
    <col min="14" max="14" width="1.28515625" style="10" customWidth="1"/>
    <col min="15" max="15" width="8.8515625" style="10" customWidth="1"/>
    <col min="16" max="16" width="6.8515625" style="10" customWidth="1"/>
    <col min="17" max="19" width="6.140625" style="9" customWidth="1"/>
    <col min="20" max="20" width="0.9921875" style="10" customWidth="1"/>
    <col min="21" max="21" width="7.28125" style="10" customWidth="1"/>
    <col min="22" max="22" width="8.421875" style="10" customWidth="1"/>
    <col min="23" max="23" width="8.00390625" style="42" customWidth="1"/>
    <col min="24" max="24" width="9.8515625" style="43" customWidth="1"/>
    <col min="25" max="25" width="5.7109375" style="9" customWidth="1"/>
    <col min="26" max="26" width="6.140625" style="9" customWidth="1"/>
    <col min="27" max="27" width="5.00390625" style="9" customWidth="1"/>
    <col min="28" max="28" width="5.57421875" style="9" customWidth="1"/>
    <col min="29" max="16384" width="9.140625" style="9" customWidth="1"/>
  </cols>
  <sheetData>
    <row r="1" spans="1:28" ht="15" customHeight="1">
      <c r="A1" s="32"/>
      <c r="B1" s="32"/>
      <c r="C1" s="32"/>
      <c r="D1" s="32"/>
      <c r="E1" s="32"/>
      <c r="F1" s="32"/>
      <c r="G1" s="32"/>
      <c r="H1" s="32"/>
      <c r="I1" s="32"/>
      <c r="J1" s="44"/>
      <c r="K1" s="32"/>
      <c r="L1" s="32"/>
      <c r="M1" s="32"/>
      <c r="N1" s="44"/>
      <c r="O1" s="44"/>
      <c r="P1" s="44"/>
      <c r="Q1" s="32"/>
      <c r="R1" s="32"/>
      <c r="S1" s="32"/>
      <c r="T1" s="44"/>
      <c r="U1" s="44"/>
      <c r="V1" s="44"/>
      <c r="W1" s="45"/>
      <c r="X1" s="46"/>
      <c r="Y1" s="32"/>
      <c r="Z1" s="32"/>
      <c r="AA1" s="32"/>
      <c r="AB1" s="32"/>
    </row>
    <row r="2" spans="1:28" ht="15" customHeight="1">
      <c r="A2" s="47"/>
      <c r="B2" s="36"/>
      <c r="AB2" s="48"/>
    </row>
    <row r="3" spans="1:28" s="56" customFormat="1" ht="18.75" customHeight="1">
      <c r="A3" s="49"/>
      <c r="B3" s="50"/>
      <c r="C3" s="51"/>
      <c r="D3" s="51"/>
      <c r="E3" s="51"/>
      <c r="F3" s="51"/>
      <c r="G3" s="51"/>
      <c r="H3" s="52" t="s">
        <v>146</v>
      </c>
      <c r="I3" s="53"/>
      <c r="J3" s="53"/>
      <c r="K3" s="51"/>
      <c r="L3" s="51"/>
      <c r="M3" s="51"/>
      <c r="N3" s="3"/>
      <c r="O3" s="3"/>
      <c r="P3" s="53"/>
      <c r="Q3" s="51"/>
      <c r="R3" s="51"/>
      <c r="S3" s="53" t="s">
        <v>147</v>
      </c>
      <c r="T3" s="53"/>
      <c r="U3" s="53"/>
      <c r="V3" s="54" t="str">
        <f>blad1!K5</f>
        <v>Kalmar AK</v>
      </c>
      <c r="W3" s="51"/>
      <c r="X3" s="51"/>
      <c r="Y3" s="51"/>
      <c r="Z3" s="51"/>
      <c r="AA3" s="51"/>
      <c r="AB3" s="55"/>
    </row>
    <row r="4" spans="1:28" s="56" customFormat="1" ht="18.75" customHeight="1">
      <c r="A4" s="57"/>
      <c r="B4" s="51"/>
      <c r="C4" s="51"/>
      <c r="D4" s="51"/>
      <c r="E4" s="51"/>
      <c r="F4" s="51"/>
      <c r="G4" s="51"/>
      <c r="H4" s="52" t="s">
        <v>148</v>
      </c>
      <c r="I4" s="51"/>
      <c r="J4" s="58"/>
      <c r="K4" s="51"/>
      <c r="L4" s="51"/>
      <c r="M4" s="51"/>
      <c r="N4" s="3"/>
      <c r="O4" s="3"/>
      <c r="P4" s="53"/>
      <c r="Q4" s="51"/>
      <c r="R4" s="51"/>
      <c r="S4" s="59" t="s">
        <v>149</v>
      </c>
      <c r="T4" s="59"/>
      <c r="U4" s="59"/>
      <c r="V4" s="60" t="s">
        <v>150</v>
      </c>
      <c r="W4" s="61"/>
      <c r="X4" s="61"/>
      <c r="Y4" s="61"/>
      <c r="Z4" s="61"/>
      <c r="AA4" s="61"/>
      <c r="AB4" s="55"/>
    </row>
    <row r="5" spans="1:28" s="56" customFormat="1" ht="18.75" customHeight="1">
      <c r="A5" s="57"/>
      <c r="B5" s="51"/>
      <c r="C5" s="51"/>
      <c r="D5" s="51"/>
      <c r="E5" s="51"/>
      <c r="F5" s="51"/>
      <c r="G5" s="51"/>
      <c r="H5" s="51"/>
      <c r="I5" s="51"/>
      <c r="J5" s="53"/>
      <c r="K5" s="51"/>
      <c r="L5" s="51"/>
      <c r="M5" s="51"/>
      <c r="N5" s="3"/>
      <c r="O5" s="3"/>
      <c r="P5" s="53"/>
      <c r="Q5" s="51"/>
      <c r="R5" s="51"/>
      <c r="S5" s="59" t="s">
        <v>151</v>
      </c>
      <c r="T5" s="59"/>
      <c r="U5" s="59"/>
      <c r="V5" s="60" t="s">
        <v>152</v>
      </c>
      <c r="W5" s="61"/>
      <c r="X5" s="61"/>
      <c r="Y5" s="61"/>
      <c r="Z5" s="61"/>
      <c r="AA5" s="61"/>
      <c r="AB5" s="55"/>
    </row>
    <row r="6" spans="1:28" s="56" customFormat="1" ht="18.75" customHeight="1">
      <c r="A6" s="57"/>
      <c r="B6" s="51"/>
      <c r="C6" s="51"/>
      <c r="D6" s="62" t="s">
        <v>153</v>
      </c>
      <c r="E6" s="63">
        <v>39942</v>
      </c>
      <c r="F6" s="51"/>
      <c r="G6" s="53"/>
      <c r="H6" s="51"/>
      <c r="I6" s="51"/>
      <c r="J6" s="64"/>
      <c r="K6" s="51"/>
      <c r="L6" s="51"/>
      <c r="M6" s="51"/>
      <c r="N6" s="3"/>
      <c r="O6" s="3"/>
      <c r="P6" s="53"/>
      <c r="Q6" s="51"/>
      <c r="R6" s="51"/>
      <c r="AB6" s="55"/>
    </row>
    <row r="7" spans="1:28" s="56" customFormat="1" ht="16.5" customHeight="1">
      <c r="A7" s="65"/>
      <c r="B7" s="61"/>
      <c r="C7" s="61"/>
      <c r="D7" s="61"/>
      <c r="E7" s="61"/>
      <c r="F7" s="61"/>
      <c r="G7" s="61"/>
      <c r="H7" s="61"/>
      <c r="I7" s="61"/>
      <c r="J7" s="66"/>
      <c r="K7" s="61"/>
      <c r="L7" s="61"/>
      <c r="M7" s="61"/>
      <c r="N7" s="59"/>
      <c r="O7" s="59"/>
      <c r="P7" s="59"/>
      <c r="Q7" s="61"/>
      <c r="R7" s="61"/>
      <c r="S7" s="61"/>
      <c r="T7" s="59"/>
      <c r="U7" s="59"/>
      <c r="V7" s="59"/>
      <c r="W7" s="61"/>
      <c r="X7" s="61"/>
      <c r="Y7" s="61"/>
      <c r="Z7" s="61"/>
      <c r="AA7" s="61"/>
      <c r="AB7" s="67"/>
    </row>
    <row r="8" spans="12:22" s="56" customFormat="1" ht="16.5" customHeight="1">
      <c r="L8" s="51"/>
      <c r="M8" s="51"/>
      <c r="N8" s="68"/>
      <c r="O8" s="68"/>
      <c r="P8" s="68"/>
      <c r="T8" s="68"/>
      <c r="U8" s="68"/>
      <c r="V8" s="68"/>
    </row>
    <row r="9" spans="1:28" s="56" customFormat="1" ht="16.5" customHeight="1">
      <c r="A9" s="69" t="s">
        <v>154</v>
      </c>
      <c r="B9" s="70"/>
      <c r="C9" s="61"/>
      <c r="D9" s="71" t="s">
        <v>155</v>
      </c>
      <c r="E9" s="59" t="s">
        <v>156</v>
      </c>
      <c r="F9" s="59" t="s">
        <v>157</v>
      </c>
      <c r="G9" s="70"/>
      <c r="H9" s="59" t="s">
        <v>158</v>
      </c>
      <c r="K9" s="53" t="s">
        <v>159</v>
      </c>
      <c r="L9" s="51"/>
      <c r="M9" s="60" t="str">
        <f>blad1!K4</f>
        <v>Allsvenska serien Omg 2</v>
      </c>
      <c r="N9" s="61"/>
      <c r="O9" s="61"/>
      <c r="P9" s="59"/>
      <c r="Q9" s="61"/>
      <c r="R9" s="61"/>
      <c r="S9" s="53" t="s">
        <v>160</v>
      </c>
      <c r="T9" s="53"/>
      <c r="U9" s="53"/>
      <c r="V9" s="69"/>
      <c r="W9" s="61"/>
      <c r="X9" s="61"/>
      <c r="Y9" s="61"/>
      <c r="Z9" s="61"/>
      <c r="AA9" s="61"/>
      <c r="AB9" s="51"/>
    </row>
    <row r="10" spans="10:22" s="56" customFormat="1" ht="16.5" customHeight="1">
      <c r="J10" s="68"/>
      <c r="N10" s="68"/>
      <c r="O10" s="68"/>
      <c r="P10" s="68"/>
      <c r="T10" s="68"/>
      <c r="U10" s="68"/>
      <c r="V10" s="68"/>
    </row>
    <row r="11" spans="1:28" ht="15" customHeight="1">
      <c r="A11" s="72" t="s">
        <v>1</v>
      </c>
      <c r="B11" s="72" t="s">
        <v>4</v>
      </c>
      <c r="C11" s="72" t="s">
        <v>161</v>
      </c>
      <c r="D11" s="73" t="s">
        <v>162</v>
      </c>
      <c r="E11" s="73" t="s">
        <v>163</v>
      </c>
      <c r="F11" s="47"/>
      <c r="G11" s="74" t="s">
        <v>164</v>
      </c>
      <c r="H11" s="48"/>
      <c r="I11" s="72"/>
      <c r="J11" s="72" t="s">
        <v>165</v>
      </c>
      <c r="K11" s="47"/>
      <c r="L11" s="74" t="s">
        <v>16</v>
      </c>
      <c r="M11" s="75"/>
      <c r="N11"/>
      <c r="O11" s="72" t="s">
        <v>166</v>
      </c>
      <c r="P11" s="76" t="s">
        <v>167</v>
      </c>
      <c r="Q11" s="47"/>
      <c r="R11" s="74" t="s">
        <v>168</v>
      </c>
      <c r="S11" s="48"/>
      <c r="T11"/>
      <c r="U11" s="72" t="s">
        <v>169</v>
      </c>
      <c r="V11" s="72" t="s">
        <v>170</v>
      </c>
      <c r="W11" s="77" t="s">
        <v>171</v>
      </c>
      <c r="X11" s="78" t="s">
        <v>21</v>
      </c>
      <c r="Y11" s="72" t="s">
        <v>172</v>
      </c>
      <c r="Z11" s="72" t="s">
        <v>173</v>
      </c>
      <c r="AA11" s="72" t="s">
        <v>173</v>
      </c>
      <c r="AB11" s="72" t="s">
        <v>173</v>
      </c>
    </row>
    <row r="12" spans="1:28" s="36" customFormat="1" ht="15" customHeight="1">
      <c r="A12" s="79" t="s">
        <v>174</v>
      </c>
      <c r="B12" s="80"/>
      <c r="C12" s="80"/>
      <c r="D12" s="81"/>
      <c r="E12" s="81"/>
      <c r="F12" s="81">
        <v>1</v>
      </c>
      <c r="G12" s="32">
        <v>2</v>
      </c>
      <c r="H12" s="82">
        <v>3</v>
      </c>
      <c r="I12" s="79"/>
      <c r="J12" s="79" t="s">
        <v>175</v>
      </c>
      <c r="K12" s="81">
        <v>1</v>
      </c>
      <c r="L12" s="32">
        <v>2</v>
      </c>
      <c r="M12" s="82">
        <v>3</v>
      </c>
      <c r="N12"/>
      <c r="O12" s="79" t="s">
        <v>175</v>
      </c>
      <c r="P12" s="79" t="s">
        <v>176</v>
      </c>
      <c r="Q12" s="81">
        <v>1</v>
      </c>
      <c r="R12" s="32">
        <v>2</v>
      </c>
      <c r="S12" s="82">
        <v>3</v>
      </c>
      <c r="T12"/>
      <c r="U12" s="79" t="s">
        <v>175</v>
      </c>
      <c r="V12" s="79"/>
      <c r="W12" s="83"/>
      <c r="X12" s="84"/>
      <c r="Y12" s="80"/>
      <c r="Z12" s="80"/>
      <c r="AA12" s="80"/>
      <c r="AB12" s="80"/>
    </row>
    <row r="13" spans="1:28" s="36" customFormat="1" ht="18" customHeight="1">
      <c r="A13" s="85">
        <v>900730</v>
      </c>
      <c r="B13" s="86">
        <v>59.9</v>
      </c>
      <c r="C13" s="87">
        <v>60</v>
      </c>
      <c r="D13" s="88" t="s">
        <v>26</v>
      </c>
      <c r="E13" s="89" t="s">
        <v>23</v>
      </c>
      <c r="F13" s="90">
        <v>55</v>
      </c>
      <c r="G13" s="90"/>
      <c r="H13" s="90"/>
      <c r="I13" s="91">
        <f aca="true" t="shared" si="0" ref="I13:I25">MAX(F13,G13,H13)</f>
        <v>55</v>
      </c>
      <c r="J13" s="92">
        <f aca="true" t="shared" si="1" ref="J13:J25">IF(I13&lt;0,0,I13)</f>
        <v>55</v>
      </c>
      <c r="K13" s="93">
        <v>85</v>
      </c>
      <c r="L13" s="90">
        <v>-95</v>
      </c>
      <c r="M13" s="90">
        <v>95</v>
      </c>
      <c r="N13" s="92">
        <f aca="true" t="shared" si="2" ref="N13:N25">MAX(K13,L13,M13)</f>
        <v>95</v>
      </c>
      <c r="O13" s="92">
        <v>95</v>
      </c>
      <c r="P13" s="92">
        <f aca="true" t="shared" si="3" ref="P13:P25">SUM(J13+O13)</f>
        <v>150</v>
      </c>
      <c r="Q13" s="93">
        <v>65</v>
      </c>
      <c r="R13" s="90">
        <v>75</v>
      </c>
      <c r="S13" s="90"/>
      <c r="T13" s="92">
        <f aca="true" t="shared" si="4" ref="T13:T25">MAX(Q13,R13,S13)</f>
        <v>75</v>
      </c>
      <c r="U13" s="92">
        <f aca="true" t="shared" si="5" ref="U13:U25">IF(T13&lt;0,0,T13)</f>
        <v>75</v>
      </c>
      <c r="V13" s="92">
        <f aca="true" t="shared" si="6" ref="V13:V25">SUM(J13+O13+U13)</f>
        <v>225</v>
      </c>
      <c r="W13" s="94">
        <f aca="true" t="shared" si="7" ref="W13:W25">IF(B13&lt;&gt;0,VLOOKUP(INT(B13),Wilksmen,(B13-INT(B13))*10+2),0)</f>
        <v>0.8542</v>
      </c>
      <c r="X13" s="91">
        <f aca="true" t="shared" si="8" ref="X13:X25">SUM(V13*W13)</f>
        <v>192.195</v>
      </c>
      <c r="Y13" s="95"/>
      <c r="Z13" s="90"/>
      <c r="AA13" s="96"/>
      <c r="AB13" s="96"/>
    </row>
    <row r="14" spans="1:28" s="36" customFormat="1" ht="18" customHeight="1">
      <c r="A14" s="85">
        <v>920403</v>
      </c>
      <c r="B14" s="97">
        <v>86.3</v>
      </c>
      <c r="C14" s="98">
        <v>90</v>
      </c>
      <c r="D14" s="88" t="s">
        <v>101</v>
      </c>
      <c r="E14" s="89" t="s">
        <v>12</v>
      </c>
      <c r="F14" s="90">
        <v>100</v>
      </c>
      <c r="G14" s="90">
        <v>120</v>
      </c>
      <c r="H14" s="90"/>
      <c r="I14" s="91">
        <f t="shared" si="0"/>
        <v>120</v>
      </c>
      <c r="J14" s="92">
        <f t="shared" si="1"/>
        <v>120</v>
      </c>
      <c r="K14" s="93">
        <v>105</v>
      </c>
      <c r="L14" s="90">
        <v>112.5</v>
      </c>
      <c r="M14" s="90">
        <v>117.5</v>
      </c>
      <c r="N14" s="92">
        <f t="shared" si="2"/>
        <v>117.5</v>
      </c>
      <c r="O14" s="92">
        <f aca="true" t="shared" si="9" ref="O14:O25">IF(N14&lt;0,0,N14)</f>
        <v>117.5</v>
      </c>
      <c r="P14" s="92">
        <f t="shared" si="3"/>
        <v>237.5</v>
      </c>
      <c r="Q14" s="93">
        <v>60</v>
      </c>
      <c r="R14" s="90"/>
      <c r="S14" s="90"/>
      <c r="T14" s="92">
        <f t="shared" si="4"/>
        <v>60</v>
      </c>
      <c r="U14" s="92">
        <f t="shared" si="5"/>
        <v>60</v>
      </c>
      <c r="V14" s="92">
        <f t="shared" si="6"/>
        <v>297.5</v>
      </c>
      <c r="W14" s="94">
        <f t="shared" si="7"/>
        <v>0.6528</v>
      </c>
      <c r="X14" s="91">
        <f t="shared" si="8"/>
        <v>194.20800000000003</v>
      </c>
      <c r="Y14" s="95"/>
      <c r="Z14" s="90"/>
      <c r="AA14" s="90"/>
      <c r="AB14" s="90"/>
    </row>
    <row r="15" spans="1:28" s="36" customFormat="1" ht="18" customHeight="1">
      <c r="A15" s="85">
        <v>900212</v>
      </c>
      <c r="B15" s="86">
        <v>80.36</v>
      </c>
      <c r="C15" s="98">
        <v>82.5</v>
      </c>
      <c r="D15" s="88" t="s">
        <v>131</v>
      </c>
      <c r="E15" s="89" t="s">
        <v>12</v>
      </c>
      <c r="F15" s="90">
        <v>-122.5</v>
      </c>
      <c r="G15" s="90">
        <v>-122.5</v>
      </c>
      <c r="H15" s="90">
        <v>-122.5</v>
      </c>
      <c r="I15" s="91">
        <f t="shared" si="0"/>
        <v>-122.5</v>
      </c>
      <c r="J15" s="92">
        <f t="shared" si="1"/>
        <v>0</v>
      </c>
      <c r="K15" s="93">
        <v>-90</v>
      </c>
      <c r="L15" s="90">
        <v>95</v>
      </c>
      <c r="M15" s="90">
        <v>-115</v>
      </c>
      <c r="N15" s="92">
        <f t="shared" si="2"/>
        <v>95</v>
      </c>
      <c r="O15" s="92">
        <f t="shared" si="9"/>
        <v>95</v>
      </c>
      <c r="P15" s="92">
        <f t="shared" si="3"/>
        <v>95</v>
      </c>
      <c r="Q15" s="93">
        <v>190</v>
      </c>
      <c r="R15" s="90">
        <v>200</v>
      </c>
      <c r="S15" s="90">
        <v>210</v>
      </c>
      <c r="T15" s="92">
        <f t="shared" si="4"/>
        <v>210</v>
      </c>
      <c r="U15" s="92">
        <f t="shared" si="5"/>
        <v>210</v>
      </c>
      <c r="V15" s="92">
        <f t="shared" si="6"/>
        <v>305</v>
      </c>
      <c r="W15" s="94">
        <f t="shared" si="7"/>
        <v>0.6811</v>
      </c>
      <c r="X15" s="91">
        <f t="shared" si="8"/>
        <v>207.7355</v>
      </c>
      <c r="Y15" s="95"/>
      <c r="Z15" s="90"/>
      <c r="AA15" s="90"/>
      <c r="AB15" s="90"/>
    </row>
    <row r="16" spans="1:28" s="36" customFormat="1" ht="18" customHeight="1">
      <c r="A16" s="26">
        <v>860129</v>
      </c>
      <c r="B16" s="86">
        <v>67.25</v>
      </c>
      <c r="C16" s="98">
        <v>67.5</v>
      </c>
      <c r="D16" s="88" t="s">
        <v>134</v>
      </c>
      <c r="E16" s="89" t="s">
        <v>12</v>
      </c>
      <c r="F16" s="90">
        <v>125</v>
      </c>
      <c r="G16" s="90">
        <v>135</v>
      </c>
      <c r="H16" s="90">
        <v>-145</v>
      </c>
      <c r="I16" s="91">
        <f t="shared" si="0"/>
        <v>135</v>
      </c>
      <c r="J16" s="92">
        <f t="shared" si="1"/>
        <v>135</v>
      </c>
      <c r="K16" s="93">
        <v>-125</v>
      </c>
      <c r="L16" s="90">
        <v>125</v>
      </c>
      <c r="M16" s="90">
        <v>-132.5</v>
      </c>
      <c r="N16" s="92">
        <f t="shared" si="2"/>
        <v>125</v>
      </c>
      <c r="O16" s="92">
        <f t="shared" si="9"/>
        <v>125</v>
      </c>
      <c r="P16" s="92">
        <f t="shared" si="3"/>
        <v>260</v>
      </c>
      <c r="Q16" s="93">
        <v>190</v>
      </c>
      <c r="R16" s="90">
        <v>207.5</v>
      </c>
      <c r="S16" s="90"/>
      <c r="T16" s="92">
        <f t="shared" si="4"/>
        <v>207.5</v>
      </c>
      <c r="U16" s="92">
        <f t="shared" si="5"/>
        <v>207.5</v>
      </c>
      <c r="V16" s="92">
        <f t="shared" si="6"/>
        <v>467.5</v>
      </c>
      <c r="W16" s="94">
        <f t="shared" si="7"/>
        <v>0.7738</v>
      </c>
      <c r="X16" s="91">
        <f t="shared" si="8"/>
        <v>361.7515</v>
      </c>
      <c r="Y16" s="90"/>
      <c r="Z16" s="90"/>
      <c r="AA16" s="90"/>
      <c r="AB16" s="90"/>
    </row>
    <row r="17" spans="1:28" s="36" customFormat="1" ht="18" customHeight="1">
      <c r="A17" s="85">
        <v>941124</v>
      </c>
      <c r="B17" s="86">
        <v>65.3</v>
      </c>
      <c r="C17" s="99">
        <v>67.5</v>
      </c>
      <c r="D17" s="88" t="s">
        <v>177</v>
      </c>
      <c r="E17" s="89" t="s">
        <v>23</v>
      </c>
      <c r="F17" s="90">
        <v>140</v>
      </c>
      <c r="G17" s="90">
        <v>152.5</v>
      </c>
      <c r="H17" s="90">
        <v>165</v>
      </c>
      <c r="I17" s="91">
        <f t="shared" si="0"/>
        <v>165</v>
      </c>
      <c r="J17" s="92">
        <f t="shared" si="1"/>
        <v>165</v>
      </c>
      <c r="K17" s="93">
        <v>60</v>
      </c>
      <c r="L17" s="90">
        <v>67.5</v>
      </c>
      <c r="M17" s="90">
        <v>-72.5</v>
      </c>
      <c r="N17" s="92">
        <f t="shared" si="2"/>
        <v>67.5</v>
      </c>
      <c r="O17" s="92">
        <f t="shared" si="9"/>
        <v>67.5</v>
      </c>
      <c r="P17" s="92">
        <f t="shared" si="3"/>
        <v>232.5</v>
      </c>
      <c r="Q17" s="93">
        <v>140</v>
      </c>
      <c r="R17" s="90">
        <v>155</v>
      </c>
      <c r="S17" s="90">
        <v>160</v>
      </c>
      <c r="T17" s="92">
        <f t="shared" si="4"/>
        <v>160</v>
      </c>
      <c r="U17" s="92">
        <f t="shared" si="5"/>
        <v>160</v>
      </c>
      <c r="V17" s="92">
        <f t="shared" si="6"/>
        <v>392.5</v>
      </c>
      <c r="W17" s="94">
        <f t="shared" si="7"/>
        <v>0.7922</v>
      </c>
      <c r="X17" s="91">
        <f t="shared" si="8"/>
        <v>310.93850000000003</v>
      </c>
      <c r="Y17" s="90"/>
      <c r="Z17" s="90"/>
      <c r="AA17" s="90"/>
      <c r="AB17" s="90"/>
    </row>
    <row r="18" spans="1:28" s="36" customFormat="1" ht="18" customHeight="1">
      <c r="A18" s="85">
        <v>910522</v>
      </c>
      <c r="B18" s="86">
        <v>85.1</v>
      </c>
      <c r="C18" s="98">
        <v>90</v>
      </c>
      <c r="D18" s="88" t="s">
        <v>143</v>
      </c>
      <c r="E18" s="89" t="s">
        <v>12</v>
      </c>
      <c r="F18" s="90">
        <v>-150</v>
      </c>
      <c r="G18" s="90">
        <v>150</v>
      </c>
      <c r="H18" s="90">
        <v>-160</v>
      </c>
      <c r="I18" s="91">
        <f t="shared" si="0"/>
        <v>150</v>
      </c>
      <c r="J18" s="92">
        <f t="shared" si="1"/>
        <v>150</v>
      </c>
      <c r="K18" s="93">
        <v>92.5</v>
      </c>
      <c r="L18" s="90">
        <v>-100</v>
      </c>
      <c r="M18" s="90">
        <v>100</v>
      </c>
      <c r="N18" s="92">
        <f t="shared" si="2"/>
        <v>100</v>
      </c>
      <c r="O18" s="92">
        <f t="shared" si="9"/>
        <v>100</v>
      </c>
      <c r="P18" s="92">
        <f t="shared" si="3"/>
        <v>250</v>
      </c>
      <c r="Q18" s="93">
        <v>170</v>
      </c>
      <c r="R18" s="90">
        <v>180</v>
      </c>
      <c r="S18" s="90">
        <v>190</v>
      </c>
      <c r="T18" s="92">
        <f t="shared" si="4"/>
        <v>190</v>
      </c>
      <c r="U18" s="92">
        <f t="shared" si="5"/>
        <v>190</v>
      </c>
      <c r="V18" s="92">
        <f t="shared" si="6"/>
        <v>440</v>
      </c>
      <c r="W18" s="94">
        <f t="shared" si="7"/>
        <v>0.6579</v>
      </c>
      <c r="X18" s="91">
        <f t="shared" si="8"/>
        <v>289.476</v>
      </c>
      <c r="Y18" s="90"/>
      <c r="Z18" s="90"/>
      <c r="AA18" s="90"/>
      <c r="AB18" s="90"/>
    </row>
    <row r="19" spans="1:28" s="36" customFormat="1" ht="18" customHeight="1">
      <c r="A19" s="26">
        <v>830401</v>
      </c>
      <c r="B19" s="86">
        <v>72.95</v>
      </c>
      <c r="C19" s="99">
        <v>75</v>
      </c>
      <c r="D19" s="88" t="s">
        <v>96</v>
      </c>
      <c r="E19" s="89" t="s">
        <v>106</v>
      </c>
      <c r="F19" s="90">
        <v>200</v>
      </c>
      <c r="G19" s="90">
        <v>215</v>
      </c>
      <c r="H19" s="90">
        <v>226</v>
      </c>
      <c r="I19" s="91">
        <f t="shared" si="0"/>
        <v>226</v>
      </c>
      <c r="J19" s="92">
        <f t="shared" si="1"/>
        <v>226</v>
      </c>
      <c r="K19" s="93">
        <v>165</v>
      </c>
      <c r="L19" s="90">
        <v>175</v>
      </c>
      <c r="M19" s="90">
        <v>-180.5</v>
      </c>
      <c r="N19" s="92">
        <f t="shared" si="2"/>
        <v>175</v>
      </c>
      <c r="O19" s="92">
        <f t="shared" si="9"/>
        <v>175</v>
      </c>
      <c r="P19" s="92">
        <f t="shared" si="3"/>
        <v>401</v>
      </c>
      <c r="Q19" s="93">
        <v>190</v>
      </c>
      <c r="R19" s="90">
        <v>205</v>
      </c>
      <c r="S19" s="90"/>
      <c r="T19" s="92">
        <f t="shared" si="4"/>
        <v>205</v>
      </c>
      <c r="U19" s="92">
        <f t="shared" si="5"/>
        <v>205</v>
      </c>
      <c r="V19" s="92">
        <f t="shared" si="6"/>
        <v>606</v>
      </c>
      <c r="W19" s="94">
        <f t="shared" si="7"/>
        <v>0.7271</v>
      </c>
      <c r="X19" s="91">
        <f t="shared" si="8"/>
        <v>440.6226</v>
      </c>
      <c r="Y19" s="90"/>
      <c r="Z19" s="90"/>
      <c r="AA19" s="90"/>
      <c r="AB19" s="90"/>
    </row>
    <row r="20" spans="1:28" s="36" customFormat="1" ht="18" customHeight="1">
      <c r="A20" s="85">
        <v>871027</v>
      </c>
      <c r="B20" s="86">
        <v>78.55</v>
      </c>
      <c r="C20" s="98">
        <v>82.5</v>
      </c>
      <c r="D20" s="88" t="s">
        <v>123</v>
      </c>
      <c r="E20" s="89" t="s">
        <v>12</v>
      </c>
      <c r="F20" s="90">
        <v>220</v>
      </c>
      <c r="G20" s="90">
        <v>235</v>
      </c>
      <c r="H20" s="90">
        <v>245</v>
      </c>
      <c r="I20" s="91">
        <f t="shared" si="0"/>
        <v>245</v>
      </c>
      <c r="J20" s="92">
        <f t="shared" si="1"/>
        <v>245</v>
      </c>
      <c r="K20" s="93">
        <v>130</v>
      </c>
      <c r="L20" s="90">
        <v>140</v>
      </c>
      <c r="M20" s="90">
        <v>-145</v>
      </c>
      <c r="N20" s="92">
        <f t="shared" si="2"/>
        <v>140</v>
      </c>
      <c r="O20" s="92">
        <f t="shared" si="9"/>
        <v>140</v>
      </c>
      <c r="P20" s="92">
        <f t="shared" si="3"/>
        <v>385</v>
      </c>
      <c r="Q20" s="93">
        <v>240</v>
      </c>
      <c r="R20" s="90">
        <v>260</v>
      </c>
      <c r="S20" s="90">
        <v>-271</v>
      </c>
      <c r="T20" s="92">
        <f t="shared" si="4"/>
        <v>260</v>
      </c>
      <c r="U20" s="92">
        <f t="shared" si="5"/>
        <v>260</v>
      </c>
      <c r="V20" s="92">
        <f t="shared" si="6"/>
        <v>645</v>
      </c>
      <c r="W20" s="94">
        <f t="shared" si="7"/>
        <v>0.691</v>
      </c>
      <c r="X20" s="91">
        <f t="shared" si="8"/>
        <v>445.695</v>
      </c>
      <c r="Y20" s="90"/>
      <c r="Z20" s="90"/>
      <c r="AA20" s="90"/>
      <c r="AB20" s="90"/>
    </row>
    <row r="21" spans="1:28" s="36" customFormat="1" ht="18" customHeight="1">
      <c r="A21" s="85">
        <v>721207</v>
      </c>
      <c r="B21" s="86">
        <v>105.1</v>
      </c>
      <c r="C21" s="98">
        <v>110</v>
      </c>
      <c r="D21" s="88" t="s">
        <v>178</v>
      </c>
      <c r="E21" s="89" t="s">
        <v>106</v>
      </c>
      <c r="F21" s="90">
        <v>230</v>
      </c>
      <c r="G21" s="90">
        <v>250</v>
      </c>
      <c r="H21" s="90">
        <v>-260</v>
      </c>
      <c r="I21" s="91">
        <f t="shared" si="0"/>
        <v>250</v>
      </c>
      <c r="J21" s="92">
        <f t="shared" si="1"/>
        <v>250</v>
      </c>
      <c r="K21" s="93">
        <v>145</v>
      </c>
      <c r="L21" s="90">
        <v>160</v>
      </c>
      <c r="M21" s="90">
        <v>165</v>
      </c>
      <c r="N21" s="92">
        <f t="shared" si="2"/>
        <v>165</v>
      </c>
      <c r="O21" s="92">
        <f t="shared" si="9"/>
        <v>165</v>
      </c>
      <c r="P21" s="92">
        <f t="shared" si="3"/>
        <v>415</v>
      </c>
      <c r="Q21" s="93">
        <v>200</v>
      </c>
      <c r="R21" s="90">
        <v>220</v>
      </c>
      <c r="S21" s="90">
        <v>-225</v>
      </c>
      <c r="T21" s="92">
        <f t="shared" si="4"/>
        <v>220</v>
      </c>
      <c r="U21" s="92">
        <f t="shared" si="5"/>
        <v>220</v>
      </c>
      <c r="V21" s="92">
        <f t="shared" si="6"/>
        <v>635</v>
      </c>
      <c r="W21" s="94">
        <f t="shared" si="7"/>
        <v>0.5974</v>
      </c>
      <c r="X21" s="91">
        <f t="shared" si="8"/>
        <v>379.34900000000005</v>
      </c>
      <c r="Y21" s="90"/>
      <c r="Z21" s="90"/>
      <c r="AA21" s="90"/>
      <c r="AB21" s="90"/>
    </row>
    <row r="22" spans="1:28" s="36" customFormat="1" ht="18" customHeight="1">
      <c r="A22" s="85">
        <v>750125</v>
      </c>
      <c r="B22" s="86">
        <v>120.95</v>
      </c>
      <c r="C22" s="96">
        <v>125</v>
      </c>
      <c r="D22" s="88" t="s">
        <v>70</v>
      </c>
      <c r="E22" s="89" t="s">
        <v>106</v>
      </c>
      <c r="F22" s="90">
        <v>250</v>
      </c>
      <c r="G22" s="90">
        <v>270</v>
      </c>
      <c r="H22" s="90">
        <v>-290</v>
      </c>
      <c r="I22" s="91">
        <f t="shared" si="0"/>
        <v>270</v>
      </c>
      <c r="J22" s="92">
        <f t="shared" si="1"/>
        <v>270</v>
      </c>
      <c r="K22" s="93">
        <v>165</v>
      </c>
      <c r="L22" s="90">
        <v>-175</v>
      </c>
      <c r="M22" s="90">
        <v>175</v>
      </c>
      <c r="N22" s="92">
        <f t="shared" si="2"/>
        <v>175</v>
      </c>
      <c r="O22" s="92">
        <f t="shared" si="9"/>
        <v>175</v>
      </c>
      <c r="P22" s="92">
        <f t="shared" si="3"/>
        <v>445</v>
      </c>
      <c r="Q22" s="93">
        <v>250</v>
      </c>
      <c r="R22" s="90">
        <v>-275</v>
      </c>
      <c r="S22" s="90"/>
      <c r="T22" s="92">
        <f t="shared" si="4"/>
        <v>250</v>
      </c>
      <c r="U22" s="92">
        <f t="shared" si="5"/>
        <v>250</v>
      </c>
      <c r="V22" s="92">
        <f t="shared" si="6"/>
        <v>695</v>
      </c>
      <c r="W22" s="94">
        <f t="shared" si="7"/>
        <v>0.5739</v>
      </c>
      <c r="X22" s="91">
        <f t="shared" si="8"/>
        <v>398.8605</v>
      </c>
      <c r="Y22" s="90"/>
      <c r="Z22" s="90"/>
      <c r="AA22" s="90"/>
      <c r="AB22" s="90"/>
    </row>
    <row r="23" spans="1:31" ht="18" customHeight="1">
      <c r="A23" s="85">
        <v>800927</v>
      </c>
      <c r="B23" s="86">
        <v>98.5</v>
      </c>
      <c r="C23" s="38">
        <v>100</v>
      </c>
      <c r="D23" s="88" t="s">
        <v>179</v>
      </c>
      <c r="E23" s="89" t="s">
        <v>106</v>
      </c>
      <c r="F23" s="90">
        <v>-250</v>
      </c>
      <c r="G23" s="38">
        <v>250</v>
      </c>
      <c r="H23" s="38">
        <v>-280</v>
      </c>
      <c r="I23" s="91">
        <f t="shared" si="0"/>
        <v>250</v>
      </c>
      <c r="J23" s="92">
        <f t="shared" si="1"/>
        <v>250</v>
      </c>
      <c r="K23" s="93">
        <v>180</v>
      </c>
      <c r="L23" s="38">
        <v>195</v>
      </c>
      <c r="M23" s="38">
        <v>-205</v>
      </c>
      <c r="N23" s="92">
        <f t="shared" si="2"/>
        <v>195</v>
      </c>
      <c r="O23" s="92">
        <f t="shared" si="9"/>
        <v>195</v>
      </c>
      <c r="P23" s="92">
        <f t="shared" si="3"/>
        <v>445</v>
      </c>
      <c r="Q23" s="93">
        <v>270</v>
      </c>
      <c r="R23" s="38">
        <v>-300</v>
      </c>
      <c r="S23" s="38"/>
      <c r="T23" s="92">
        <f t="shared" si="4"/>
        <v>270</v>
      </c>
      <c r="U23" s="92">
        <f t="shared" si="5"/>
        <v>270</v>
      </c>
      <c r="V23" s="92">
        <f t="shared" si="6"/>
        <v>715</v>
      </c>
      <c r="W23" s="94">
        <f t="shared" si="7"/>
        <v>0.6123</v>
      </c>
      <c r="X23" s="91">
        <f t="shared" si="8"/>
        <v>437.79449999999997</v>
      </c>
      <c r="Y23" s="38"/>
      <c r="Z23" s="38"/>
      <c r="AA23" s="38"/>
      <c r="AB23" s="38"/>
      <c r="AC23" s="36"/>
      <c r="AD23" s="36"/>
      <c r="AE23" s="36"/>
    </row>
    <row r="24" spans="1:28" s="101" customFormat="1" ht="18" customHeight="1">
      <c r="A24" s="85">
        <v>651110</v>
      </c>
      <c r="B24" s="86">
        <v>97.8</v>
      </c>
      <c r="C24" s="100">
        <v>100</v>
      </c>
      <c r="D24" s="88" t="s">
        <v>36</v>
      </c>
      <c r="E24" s="89" t="s">
        <v>23</v>
      </c>
      <c r="F24" s="90">
        <v>260</v>
      </c>
      <c r="G24" s="100">
        <v>270</v>
      </c>
      <c r="H24" s="100"/>
      <c r="I24" s="91">
        <f t="shared" si="0"/>
        <v>270</v>
      </c>
      <c r="J24" s="92">
        <f t="shared" si="1"/>
        <v>270</v>
      </c>
      <c r="K24" s="93">
        <v>165</v>
      </c>
      <c r="L24" s="100">
        <v>172.5</v>
      </c>
      <c r="M24" s="100">
        <v>177.5</v>
      </c>
      <c r="N24" s="92">
        <f t="shared" si="2"/>
        <v>177.5</v>
      </c>
      <c r="O24" s="92">
        <f t="shared" si="9"/>
        <v>177.5</v>
      </c>
      <c r="P24" s="92">
        <f t="shared" si="3"/>
        <v>447.5</v>
      </c>
      <c r="Q24" s="93">
        <v>300</v>
      </c>
      <c r="R24" s="100">
        <v>310</v>
      </c>
      <c r="S24" s="100"/>
      <c r="T24" s="92">
        <f t="shared" si="4"/>
        <v>310</v>
      </c>
      <c r="U24" s="92">
        <f t="shared" si="5"/>
        <v>310</v>
      </c>
      <c r="V24" s="92">
        <f t="shared" si="6"/>
        <v>757.5</v>
      </c>
      <c r="W24" s="94">
        <f t="shared" si="7"/>
        <v>0.6142</v>
      </c>
      <c r="X24" s="91">
        <f t="shared" si="8"/>
        <v>465.25649999999996</v>
      </c>
      <c r="Y24" s="100"/>
      <c r="Z24" s="100"/>
      <c r="AA24" s="100"/>
      <c r="AB24" s="100"/>
    </row>
    <row r="25" spans="1:28" s="101" customFormat="1" ht="18" customHeight="1">
      <c r="A25" s="85">
        <v>790306</v>
      </c>
      <c r="B25" s="86">
        <v>88.5</v>
      </c>
      <c r="C25" s="100">
        <v>90</v>
      </c>
      <c r="D25" s="88" t="s">
        <v>102</v>
      </c>
      <c r="E25" s="89" t="s">
        <v>106</v>
      </c>
      <c r="F25" s="90">
        <v>280</v>
      </c>
      <c r="G25" s="100">
        <v>300</v>
      </c>
      <c r="H25" s="100">
        <v>-310</v>
      </c>
      <c r="I25" s="91">
        <f t="shared" si="0"/>
        <v>300</v>
      </c>
      <c r="J25" s="92">
        <f t="shared" si="1"/>
        <v>300</v>
      </c>
      <c r="K25" s="93">
        <v>180</v>
      </c>
      <c r="L25" s="100">
        <v>190</v>
      </c>
      <c r="M25" s="100">
        <v>200</v>
      </c>
      <c r="N25" s="92">
        <f t="shared" si="2"/>
        <v>200</v>
      </c>
      <c r="O25" s="92">
        <f t="shared" si="9"/>
        <v>200</v>
      </c>
      <c r="P25" s="92">
        <f t="shared" si="3"/>
        <v>500</v>
      </c>
      <c r="Q25" s="93">
        <v>250</v>
      </c>
      <c r="R25" s="100">
        <v>270</v>
      </c>
      <c r="S25" s="100">
        <v>-282.5</v>
      </c>
      <c r="T25" s="92">
        <f t="shared" si="4"/>
        <v>270</v>
      </c>
      <c r="U25" s="92">
        <f t="shared" si="5"/>
        <v>270</v>
      </c>
      <c r="V25" s="92">
        <f t="shared" si="6"/>
        <v>770</v>
      </c>
      <c r="W25" s="94">
        <f t="shared" si="7"/>
        <v>0.644</v>
      </c>
      <c r="X25" s="91">
        <f t="shared" si="8"/>
        <v>495.88</v>
      </c>
      <c r="Y25" s="100"/>
      <c r="Z25" s="100"/>
      <c r="AA25" s="100"/>
      <c r="AB25" s="100"/>
    </row>
    <row r="26" spans="1:28" s="101" customFormat="1" ht="18" customHeight="1">
      <c r="A26" s="50"/>
      <c r="B26" s="102"/>
      <c r="C26" s="50"/>
      <c r="D26" s="50"/>
      <c r="E26" s="50"/>
      <c r="F26" s="103"/>
      <c r="G26" s="50"/>
      <c r="H26" s="50"/>
      <c r="I26" s="104"/>
      <c r="J26" s="105"/>
      <c r="K26" s="103"/>
      <c r="L26" s="50"/>
      <c r="M26" s="50"/>
      <c r="N26" s="105"/>
      <c r="O26" s="105"/>
      <c r="P26" s="105"/>
      <c r="Q26" s="103"/>
      <c r="R26" s="50"/>
      <c r="S26" s="50"/>
      <c r="T26" s="105"/>
      <c r="U26" s="105"/>
      <c r="V26" s="105"/>
      <c r="W26" s="106"/>
      <c r="X26" s="104"/>
      <c r="Y26" s="50"/>
      <c r="Z26" s="50"/>
      <c r="AA26" s="50"/>
      <c r="AB26" s="50"/>
    </row>
    <row r="27" spans="1:28" s="101" customFormat="1" ht="18" customHeight="1">
      <c r="A27" s="107" t="s">
        <v>180</v>
      </c>
      <c r="B27" s="108"/>
      <c r="C27" s="50"/>
      <c r="D27" s="103"/>
      <c r="E27" s="50"/>
      <c r="F27" s="104"/>
      <c r="G27" s="105"/>
      <c r="H27" s="103"/>
      <c r="I27" s="50"/>
      <c r="J27" s="50"/>
      <c r="K27" s="105"/>
      <c r="L27" s="105"/>
      <c r="M27" s="105"/>
      <c r="N27" s="103"/>
      <c r="O27" s="50"/>
      <c r="P27" s="50"/>
      <c r="Q27" s="105"/>
      <c r="R27" s="109" t="s">
        <v>181</v>
      </c>
      <c r="S27" s="105"/>
      <c r="T27" s="106"/>
      <c r="U27" s="104"/>
      <c r="V27" s="105"/>
      <c r="W27" s="106"/>
      <c r="X27" s="104"/>
      <c r="Y27" s="50"/>
      <c r="Z27" s="50"/>
      <c r="AA27" s="50"/>
      <c r="AB27" s="50"/>
    </row>
    <row r="28" spans="1:28" s="101" customFormat="1" ht="18" customHeight="1">
      <c r="A28" s="50"/>
      <c r="B28" s="102"/>
      <c r="C28" s="50"/>
      <c r="D28" s="50"/>
      <c r="E28" s="50"/>
      <c r="F28" s="103"/>
      <c r="G28" s="50"/>
      <c r="H28" s="50"/>
      <c r="I28" s="104"/>
      <c r="J28" s="105"/>
      <c r="K28" s="103"/>
      <c r="L28" s="50"/>
      <c r="M28" s="50"/>
      <c r="N28" s="105"/>
      <c r="O28" s="105"/>
      <c r="P28" s="105"/>
      <c r="Q28" s="103"/>
      <c r="R28" s="50"/>
      <c r="S28" s="50"/>
      <c r="T28" s="105"/>
      <c r="U28" s="105"/>
      <c r="V28" s="105"/>
      <c r="W28" s="106"/>
      <c r="X28" s="104"/>
      <c r="Y28" s="50"/>
      <c r="Z28" s="50"/>
      <c r="AA28" s="50"/>
      <c r="AB28" s="50"/>
    </row>
    <row r="29" spans="1:26" s="101" customFormat="1" ht="15" customHeight="1">
      <c r="A29" s="101" t="s">
        <v>182</v>
      </c>
      <c r="E29" s="101" t="s">
        <v>183</v>
      </c>
      <c r="G29"/>
      <c r="H29" s="101" t="s">
        <v>183</v>
      </c>
      <c r="I29" s="110"/>
      <c r="M29" s="111" t="s">
        <v>184</v>
      </c>
      <c r="R29" s="101" t="s">
        <v>185</v>
      </c>
      <c r="W29"/>
      <c r="X29" s="111" t="s">
        <v>186</v>
      </c>
      <c r="Y29" s="112"/>
      <c r="Z29" s="113"/>
    </row>
    <row r="30" spans="7:26" s="101" customFormat="1" ht="15" customHeight="1">
      <c r="G30" s="3"/>
      <c r="I30" s="110"/>
      <c r="M30" s="110"/>
      <c r="W30"/>
      <c r="X30" s="110"/>
      <c r="Y30" s="112"/>
      <c r="Z30" s="113"/>
    </row>
    <row r="31" spans="1:28" s="101" customFormat="1" ht="15" customHeight="1">
      <c r="A31" s="114"/>
      <c r="B31" s="114"/>
      <c r="C31" s="114"/>
      <c r="D31" s="114"/>
      <c r="E31" s="114"/>
      <c r="F31" s="114"/>
      <c r="G31" s="115"/>
      <c r="H31" s="114"/>
      <c r="I31" s="116"/>
      <c r="J31" s="117"/>
      <c r="K31" s="117"/>
      <c r="L31" s="117"/>
      <c r="M31" s="118"/>
      <c r="N31" s="117"/>
      <c r="O31" s="117"/>
      <c r="P31" s="117"/>
      <c r="Q31" s="117"/>
      <c r="R31" s="117"/>
      <c r="S31" s="117"/>
      <c r="T31" s="117"/>
      <c r="U31" s="117"/>
      <c r="V31" s="117"/>
      <c r="W31" s="31"/>
      <c r="X31" s="116"/>
      <c r="Y31" s="119"/>
      <c r="Z31" s="120"/>
      <c r="AA31" s="117"/>
      <c r="AB31" s="117"/>
    </row>
    <row r="32" spans="7:26" s="101" customFormat="1" ht="15" customHeight="1">
      <c r="G32"/>
      <c r="I32" s="110"/>
      <c r="M32" s="110"/>
      <c r="W32"/>
      <c r="X32" s="110"/>
      <c r="Y32" s="112"/>
      <c r="Z32" s="113"/>
    </row>
    <row r="33" spans="1:26" s="101" customFormat="1" ht="15" customHeight="1">
      <c r="A33" s="101" t="s">
        <v>187</v>
      </c>
      <c r="E33" s="101" t="s">
        <v>187</v>
      </c>
      <c r="G33"/>
      <c r="H33" s="101" t="s">
        <v>187</v>
      </c>
      <c r="I33" s="110"/>
      <c r="M33" s="101" t="s">
        <v>187</v>
      </c>
      <c r="R33" s="101" t="s">
        <v>187</v>
      </c>
      <c r="W33"/>
      <c r="X33" s="101" t="s">
        <v>187</v>
      </c>
      <c r="Y33" s="112"/>
      <c r="Z33" s="113"/>
    </row>
    <row r="34" spans="5:26" s="101" customFormat="1" ht="15" customHeight="1">
      <c r="E34"/>
      <c r="H34"/>
      <c r="I34"/>
      <c r="J34"/>
      <c r="L34" s="110"/>
      <c r="P34"/>
      <c r="Q34"/>
      <c r="R34" s="110"/>
      <c r="W34"/>
      <c r="X34" s="110"/>
      <c r="Y34" s="112"/>
      <c r="Z34" s="113"/>
    </row>
    <row r="35" spans="1:28" ht="15" customHeight="1">
      <c r="A35" s="121"/>
      <c r="B35" s="121"/>
      <c r="C35" s="32"/>
      <c r="D35" s="32"/>
      <c r="E35" s="31"/>
      <c r="F35" s="32"/>
      <c r="G35" s="32"/>
      <c r="H35" s="31"/>
      <c r="I35" s="31"/>
      <c r="J35" s="31"/>
      <c r="K35" s="121"/>
      <c r="L35" s="44"/>
      <c r="M35" s="32"/>
      <c r="N35" s="32"/>
      <c r="O35" s="32"/>
      <c r="P35" s="31"/>
      <c r="Q35" s="31"/>
      <c r="R35" s="122"/>
      <c r="S35" s="32"/>
      <c r="T35" s="32"/>
      <c r="U35" s="32"/>
      <c r="V35" s="32"/>
      <c r="W35" s="31"/>
      <c r="X35" s="44"/>
      <c r="Y35" s="45"/>
      <c r="Z35" s="46"/>
      <c r="AA35" s="32"/>
      <c r="AB35" s="32"/>
    </row>
  </sheetData>
  <hyperlinks>
    <hyperlink ref="R27" r:id="rId1" display="E-Mail: kansli@styrkelyft.se"/>
  </hyperlinks>
  <printOptions/>
  <pageMargins left="0.5902777777777778" right="0.5902777777777778" top="0.9840277777777778" bottom="0.7875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70" zoomScaleNormal="70" workbookViewId="0" topLeftCell="A1">
      <selection activeCell="V5" sqref="V5"/>
    </sheetView>
  </sheetViews>
  <sheetFormatPr defaultColWidth="9.140625" defaultRowHeight="15" customHeight="1"/>
  <cols>
    <col min="1" max="1" width="9.28125" style="9" customWidth="1"/>
    <col min="2" max="2" width="7.00390625" style="9" customWidth="1"/>
    <col min="3" max="3" width="6.140625" style="9" customWidth="1"/>
    <col min="4" max="4" width="24.421875" style="9" customWidth="1"/>
    <col min="5" max="5" width="18.28125" style="9" customWidth="1"/>
    <col min="6" max="8" width="6.140625" style="9" customWidth="1"/>
    <col min="9" max="9" width="0.9921875" style="9" customWidth="1"/>
    <col min="10" max="10" width="7.421875" style="10" customWidth="1"/>
    <col min="11" max="11" width="6.140625" style="9" customWidth="1"/>
    <col min="12" max="12" width="6.421875" style="9" customWidth="1"/>
    <col min="13" max="13" width="6.140625" style="9" customWidth="1"/>
    <col min="14" max="14" width="0.85546875" style="10" customWidth="1"/>
    <col min="15" max="15" width="6.28125" style="10" customWidth="1"/>
    <col min="16" max="16" width="6.8515625" style="10" customWidth="1"/>
    <col min="17" max="19" width="6.140625" style="9" customWidth="1"/>
    <col min="20" max="20" width="0.9921875" style="10" customWidth="1"/>
    <col min="21" max="21" width="7.28125" style="10" customWidth="1"/>
    <col min="22" max="22" width="8.421875" style="10" customWidth="1"/>
    <col min="23" max="23" width="8.00390625" style="42" customWidth="1"/>
    <col min="24" max="24" width="9.8515625" style="43" customWidth="1"/>
    <col min="25" max="25" width="5.7109375" style="9" customWidth="1"/>
    <col min="26" max="26" width="5.140625" style="9" customWidth="1"/>
    <col min="27" max="27" width="5.00390625" style="9" customWidth="1"/>
    <col min="28" max="28" width="5.57421875" style="9" customWidth="1"/>
    <col min="29" max="16384" width="9.140625" style="9" customWidth="1"/>
  </cols>
  <sheetData>
    <row r="1" spans="1:28" ht="15" customHeight="1">
      <c r="A1" s="32"/>
      <c r="B1" s="32"/>
      <c r="C1" s="32"/>
      <c r="D1" s="32"/>
      <c r="E1" s="32"/>
      <c r="F1" s="32"/>
      <c r="G1" s="32"/>
      <c r="H1" s="32"/>
      <c r="I1" s="32"/>
      <c r="J1" s="44"/>
      <c r="K1" s="32"/>
      <c r="L1" s="32"/>
      <c r="M1" s="32"/>
      <c r="N1" s="44"/>
      <c r="O1" s="44"/>
      <c r="P1" s="44"/>
      <c r="Q1" s="32"/>
      <c r="R1" s="32"/>
      <c r="S1" s="32"/>
      <c r="T1" s="44"/>
      <c r="U1" s="44"/>
      <c r="V1" s="44"/>
      <c r="W1" s="45"/>
      <c r="X1" s="46"/>
      <c r="Y1" s="32"/>
      <c r="Z1" s="32"/>
      <c r="AA1" s="32"/>
      <c r="AB1" s="32"/>
    </row>
    <row r="2" spans="1:28" ht="15" customHeight="1">
      <c r="A2" s="47"/>
      <c r="B2" s="36"/>
      <c r="AB2" s="48"/>
    </row>
    <row r="3" spans="1:28" s="56" customFormat="1" ht="18.75" customHeight="1">
      <c r="A3" s="49"/>
      <c r="B3" s="50"/>
      <c r="C3" s="51"/>
      <c r="D3" s="51"/>
      <c r="E3" s="51"/>
      <c r="F3" s="51"/>
      <c r="G3" s="51"/>
      <c r="H3" s="52" t="s">
        <v>146</v>
      </c>
      <c r="I3" s="53"/>
      <c r="J3" s="53"/>
      <c r="K3" s="51"/>
      <c r="L3" s="51"/>
      <c r="M3" s="51"/>
      <c r="N3" s="3"/>
      <c r="O3" s="3"/>
      <c r="P3" s="53"/>
      <c r="Q3" s="51"/>
      <c r="R3" s="51"/>
      <c r="S3" s="53" t="s">
        <v>147</v>
      </c>
      <c r="T3" s="53"/>
      <c r="U3" s="53"/>
      <c r="V3" s="54" t="str">
        <f>blad1!K5</f>
        <v>Kalmar AK</v>
      </c>
      <c r="W3" s="51"/>
      <c r="X3" s="51"/>
      <c r="Y3" s="51"/>
      <c r="Z3" s="51"/>
      <c r="AA3" s="51"/>
      <c r="AB3" s="55"/>
    </row>
    <row r="4" spans="1:28" s="56" customFormat="1" ht="18.75" customHeight="1">
      <c r="A4" s="57"/>
      <c r="B4" s="51"/>
      <c r="C4" s="51"/>
      <c r="D4" s="51"/>
      <c r="E4" s="51"/>
      <c r="F4" s="51"/>
      <c r="G4" s="51"/>
      <c r="H4" s="52" t="s">
        <v>148</v>
      </c>
      <c r="I4" s="51"/>
      <c r="J4" s="58"/>
      <c r="K4" s="51"/>
      <c r="L4" s="51"/>
      <c r="M4" s="51"/>
      <c r="N4" s="3"/>
      <c r="O4" s="3"/>
      <c r="P4" s="53"/>
      <c r="Q4" s="51"/>
      <c r="R4" s="51"/>
      <c r="S4" s="59" t="s">
        <v>149</v>
      </c>
      <c r="T4" s="59"/>
      <c r="U4" s="59"/>
      <c r="V4" s="60" t="s">
        <v>150</v>
      </c>
      <c r="W4" s="61"/>
      <c r="X4" s="61"/>
      <c r="Y4" s="61"/>
      <c r="Z4" s="61"/>
      <c r="AA4" s="61"/>
      <c r="AB4" s="55"/>
    </row>
    <row r="5" spans="1:28" s="56" customFormat="1" ht="18.75" customHeight="1">
      <c r="A5" s="57"/>
      <c r="B5" s="51"/>
      <c r="C5" s="51"/>
      <c r="D5" s="51"/>
      <c r="E5" s="51"/>
      <c r="F5" s="51"/>
      <c r="G5" s="51"/>
      <c r="H5" s="51"/>
      <c r="I5" s="51"/>
      <c r="J5" s="53"/>
      <c r="K5" s="51"/>
      <c r="L5" s="51"/>
      <c r="M5" s="51"/>
      <c r="N5" s="3"/>
      <c r="O5" s="3"/>
      <c r="P5" s="53"/>
      <c r="Q5" s="51"/>
      <c r="R5" s="51"/>
      <c r="S5" s="59" t="s">
        <v>151</v>
      </c>
      <c r="T5" s="59"/>
      <c r="U5" s="59"/>
      <c r="V5" s="60" t="s">
        <v>152</v>
      </c>
      <c r="W5" s="61"/>
      <c r="X5" s="61"/>
      <c r="Y5" s="61"/>
      <c r="Z5" s="61"/>
      <c r="AA5" s="61"/>
      <c r="AB5" s="55"/>
    </row>
    <row r="6" spans="1:28" s="56" customFormat="1" ht="18.75" customHeight="1">
      <c r="A6" s="57"/>
      <c r="B6" s="51"/>
      <c r="C6" s="51"/>
      <c r="D6" s="62" t="s">
        <v>153</v>
      </c>
      <c r="E6" s="63">
        <v>39942</v>
      </c>
      <c r="F6" s="51"/>
      <c r="G6" s="53"/>
      <c r="H6" s="51"/>
      <c r="I6" s="51"/>
      <c r="J6" s="123"/>
      <c r="K6" s="51"/>
      <c r="L6" s="51"/>
      <c r="M6" s="51"/>
      <c r="N6" s="3"/>
      <c r="O6" s="3"/>
      <c r="P6" s="53"/>
      <c r="Q6" s="51"/>
      <c r="R6" s="51"/>
      <c r="AB6" s="55"/>
    </row>
    <row r="7" spans="1:28" s="56" customFormat="1" ht="16.5" customHeight="1">
      <c r="A7" s="65"/>
      <c r="B7" s="61"/>
      <c r="C7" s="61"/>
      <c r="D7" s="61"/>
      <c r="E7" s="61"/>
      <c r="F7" s="61"/>
      <c r="G7" s="61"/>
      <c r="H7" s="61"/>
      <c r="I7" s="61"/>
      <c r="J7" s="59"/>
      <c r="K7" s="61"/>
      <c r="L7" s="61"/>
      <c r="M7" s="61"/>
      <c r="N7" s="59"/>
      <c r="O7" s="59"/>
      <c r="P7" s="59"/>
      <c r="Q7" s="61"/>
      <c r="R7" s="61"/>
      <c r="S7" s="61"/>
      <c r="T7" s="59"/>
      <c r="U7" s="59"/>
      <c r="V7" s="59"/>
      <c r="W7" s="61"/>
      <c r="X7" s="61"/>
      <c r="Y7" s="61"/>
      <c r="Z7" s="61"/>
      <c r="AA7" s="61"/>
      <c r="AB7" s="67"/>
    </row>
    <row r="8" spans="12:22" s="56" customFormat="1" ht="16.5" customHeight="1">
      <c r="L8" s="51"/>
      <c r="M8" s="51"/>
      <c r="N8" s="68"/>
      <c r="O8" s="68"/>
      <c r="P8" s="68"/>
      <c r="T8" s="68"/>
      <c r="U8" s="68"/>
      <c r="V8" s="68"/>
    </row>
    <row r="9" spans="1:28" s="56" customFormat="1" ht="16.5" customHeight="1">
      <c r="A9" s="69" t="s">
        <v>154</v>
      </c>
      <c r="B9" s="70"/>
      <c r="C9" s="61"/>
      <c r="D9" s="71" t="s">
        <v>155</v>
      </c>
      <c r="E9" s="59" t="s">
        <v>158</v>
      </c>
      <c r="F9" s="59" t="s">
        <v>157</v>
      </c>
      <c r="G9" s="70"/>
      <c r="H9" s="59" t="s">
        <v>158</v>
      </c>
      <c r="K9" s="53" t="s">
        <v>159</v>
      </c>
      <c r="L9" s="51"/>
      <c r="M9" s="60" t="str">
        <f>blad1!K4</f>
        <v>Allsvenska serien Omg 2</v>
      </c>
      <c r="N9" s="61"/>
      <c r="O9" s="61"/>
      <c r="P9" s="59"/>
      <c r="Q9" s="61"/>
      <c r="R9" s="61"/>
      <c r="S9" s="53" t="s">
        <v>160</v>
      </c>
      <c r="T9" s="53"/>
      <c r="U9" s="53"/>
      <c r="V9" s="69"/>
      <c r="W9" s="61"/>
      <c r="X9" s="61"/>
      <c r="Y9" s="61"/>
      <c r="Z9" s="61"/>
      <c r="AA9" s="61"/>
      <c r="AB9" s="51"/>
    </row>
    <row r="10" spans="10:22" s="56" customFormat="1" ht="16.5" customHeight="1">
      <c r="J10" s="68"/>
      <c r="N10" s="68"/>
      <c r="O10" s="68"/>
      <c r="P10" s="68"/>
      <c r="T10" s="68"/>
      <c r="U10" s="68"/>
      <c r="V10" s="68"/>
    </row>
    <row r="11" spans="1:28" ht="15" customHeight="1">
      <c r="A11" s="72" t="s">
        <v>1</v>
      </c>
      <c r="B11" s="72" t="s">
        <v>4</v>
      </c>
      <c r="C11" s="72" t="s">
        <v>161</v>
      </c>
      <c r="D11" s="73" t="s">
        <v>162</v>
      </c>
      <c r="E11" s="73" t="s">
        <v>163</v>
      </c>
      <c r="F11" s="47"/>
      <c r="G11" s="74" t="s">
        <v>164</v>
      </c>
      <c r="H11" s="48"/>
      <c r="I11" s="72"/>
      <c r="J11" s="72" t="s">
        <v>165</v>
      </c>
      <c r="K11" s="47"/>
      <c r="L11" s="74" t="s">
        <v>16</v>
      </c>
      <c r="M11" s="75"/>
      <c r="N11"/>
      <c r="O11" s="72" t="s">
        <v>166</v>
      </c>
      <c r="P11" s="76" t="s">
        <v>167</v>
      </c>
      <c r="Q11" s="47"/>
      <c r="R11" s="74" t="s">
        <v>168</v>
      </c>
      <c r="S11" s="48"/>
      <c r="T11"/>
      <c r="U11" s="72" t="s">
        <v>169</v>
      </c>
      <c r="V11" s="72" t="s">
        <v>170</v>
      </c>
      <c r="W11" s="77" t="s">
        <v>171</v>
      </c>
      <c r="X11" s="78" t="s">
        <v>21</v>
      </c>
      <c r="Y11" s="72" t="s">
        <v>172</v>
      </c>
      <c r="Z11" s="72" t="s">
        <v>173</v>
      </c>
      <c r="AA11" s="72" t="s">
        <v>173</v>
      </c>
      <c r="AB11" s="72" t="s">
        <v>173</v>
      </c>
    </row>
    <row r="12" spans="1:28" s="36" customFormat="1" ht="15" customHeight="1">
      <c r="A12" s="79" t="s">
        <v>174</v>
      </c>
      <c r="B12" s="80"/>
      <c r="C12" s="80"/>
      <c r="D12" s="81"/>
      <c r="E12" s="81"/>
      <c r="F12" s="81">
        <v>1</v>
      </c>
      <c r="G12" s="32">
        <v>2</v>
      </c>
      <c r="H12" s="82">
        <v>3</v>
      </c>
      <c r="I12" s="79"/>
      <c r="J12" s="79" t="s">
        <v>175</v>
      </c>
      <c r="K12" s="81">
        <v>1</v>
      </c>
      <c r="L12" s="32">
        <v>2</v>
      </c>
      <c r="M12" s="82">
        <v>3</v>
      </c>
      <c r="N12"/>
      <c r="O12" s="79" t="s">
        <v>175</v>
      </c>
      <c r="P12" s="79" t="s">
        <v>176</v>
      </c>
      <c r="Q12" s="81">
        <v>1</v>
      </c>
      <c r="R12" s="32">
        <v>2</v>
      </c>
      <c r="S12" s="82">
        <v>3</v>
      </c>
      <c r="T12"/>
      <c r="U12" s="79" t="s">
        <v>175</v>
      </c>
      <c r="V12" s="79"/>
      <c r="W12" s="83"/>
      <c r="X12" s="84"/>
      <c r="Y12" s="80"/>
      <c r="Z12" s="80"/>
      <c r="AA12" s="80"/>
      <c r="AB12" s="80"/>
    </row>
    <row r="13" spans="1:28" s="36" customFormat="1" ht="18" customHeight="1">
      <c r="A13" s="85">
        <v>950505</v>
      </c>
      <c r="B13" s="86">
        <v>62.5</v>
      </c>
      <c r="C13" s="87">
        <v>67.5</v>
      </c>
      <c r="D13" s="88" t="s">
        <v>188</v>
      </c>
      <c r="E13" s="89" t="s">
        <v>189</v>
      </c>
      <c r="F13" s="90">
        <v>85</v>
      </c>
      <c r="G13" s="90">
        <v>100</v>
      </c>
      <c r="H13" s="90">
        <v>107.5</v>
      </c>
      <c r="I13" s="91">
        <f aca="true" t="shared" si="0" ref="I13:I27">MAX(F13,G13,H13)</f>
        <v>107.5</v>
      </c>
      <c r="J13" s="92">
        <f aca="true" t="shared" si="1" ref="J13:J27">IF(I13&lt;0,0,I13)</f>
        <v>107.5</v>
      </c>
      <c r="K13" s="93">
        <v>47.5</v>
      </c>
      <c r="L13" s="90">
        <v>52.5</v>
      </c>
      <c r="M13" s="90">
        <v>57.5</v>
      </c>
      <c r="N13" s="92">
        <f aca="true" t="shared" si="2" ref="N13:N27">MAX(K13,L13,M13)</f>
        <v>57.5</v>
      </c>
      <c r="O13" s="92">
        <f aca="true" t="shared" si="3" ref="O13:O27">IF(N13&lt;0,0,N13)</f>
        <v>57.5</v>
      </c>
      <c r="P13" s="92">
        <f aca="true" t="shared" si="4" ref="P13:P27">SUM(J13+O13)</f>
        <v>165</v>
      </c>
      <c r="Q13" s="93">
        <v>105</v>
      </c>
      <c r="R13" s="90">
        <v>115</v>
      </c>
      <c r="S13" s="90">
        <v>125</v>
      </c>
      <c r="T13" s="92">
        <f aca="true" t="shared" si="5" ref="T13:T27">MAX(Q13,R13,S13)</f>
        <v>125</v>
      </c>
      <c r="U13" s="92">
        <f aca="true" t="shared" si="6" ref="U13:U27">IF(T13&lt;0,0,T13)</f>
        <v>125</v>
      </c>
      <c r="V13" s="92">
        <f aca="true" t="shared" si="7" ref="V13:V27">SUM(J13+O13+U13)</f>
        <v>290</v>
      </c>
      <c r="W13" s="94">
        <f aca="true" t="shared" si="8" ref="W13:W27">IF(B13&lt;&gt;0,VLOOKUP(INT(B13),Wilksmen,(B13-INT(B13))*10+2),0)</f>
        <v>0.8223</v>
      </c>
      <c r="X13" s="91">
        <f aca="true" t="shared" si="9" ref="X13:X27">SUM(V13*W13)</f>
        <v>238.467</v>
      </c>
      <c r="Y13" s="96"/>
      <c r="Z13" s="96"/>
      <c r="AA13" s="96"/>
      <c r="AB13" s="96"/>
    </row>
    <row r="14" spans="1:28" s="36" customFormat="1" ht="18" customHeight="1">
      <c r="A14" s="85">
        <v>930111</v>
      </c>
      <c r="B14" s="86">
        <v>68.5</v>
      </c>
      <c r="C14" s="99">
        <v>75</v>
      </c>
      <c r="D14" s="88" t="s">
        <v>190</v>
      </c>
      <c r="E14" s="89" t="s">
        <v>106</v>
      </c>
      <c r="F14" s="90">
        <v>95</v>
      </c>
      <c r="G14" s="90">
        <v>110</v>
      </c>
      <c r="H14" s="90">
        <v>-125</v>
      </c>
      <c r="I14" s="91">
        <f t="shared" si="0"/>
        <v>110</v>
      </c>
      <c r="J14" s="92">
        <f t="shared" si="1"/>
        <v>110</v>
      </c>
      <c r="K14" s="93">
        <v>70</v>
      </c>
      <c r="L14" s="90">
        <v>77.5</v>
      </c>
      <c r="M14" s="90">
        <v>80</v>
      </c>
      <c r="N14" s="92">
        <f t="shared" si="2"/>
        <v>80</v>
      </c>
      <c r="O14" s="92">
        <f t="shared" si="3"/>
        <v>80</v>
      </c>
      <c r="P14" s="92">
        <f t="shared" si="4"/>
        <v>190</v>
      </c>
      <c r="Q14" s="93">
        <v>130</v>
      </c>
      <c r="R14" s="90">
        <v>145</v>
      </c>
      <c r="S14" s="90">
        <v>150</v>
      </c>
      <c r="T14" s="92">
        <f t="shared" si="5"/>
        <v>150</v>
      </c>
      <c r="U14" s="92">
        <f t="shared" si="6"/>
        <v>150</v>
      </c>
      <c r="V14" s="92">
        <f t="shared" si="7"/>
        <v>340</v>
      </c>
      <c r="W14" s="94">
        <f t="shared" si="8"/>
        <v>0.7621</v>
      </c>
      <c r="X14" s="91">
        <f t="shared" si="9"/>
        <v>259.114</v>
      </c>
      <c r="Y14" s="90"/>
      <c r="Z14" s="90"/>
      <c r="AA14" s="90"/>
      <c r="AB14" s="90"/>
    </row>
    <row r="15" spans="1:28" s="36" customFormat="1" ht="18" customHeight="1">
      <c r="A15" s="85">
        <v>930914</v>
      </c>
      <c r="B15" s="86">
        <v>58.15</v>
      </c>
      <c r="C15" s="98">
        <v>60</v>
      </c>
      <c r="D15" s="88" t="s">
        <v>191</v>
      </c>
      <c r="E15" s="89" t="s">
        <v>189</v>
      </c>
      <c r="F15" s="90">
        <v>95</v>
      </c>
      <c r="G15" s="90">
        <v>105</v>
      </c>
      <c r="H15" s="90">
        <v>110</v>
      </c>
      <c r="I15" s="91">
        <f t="shared" si="0"/>
        <v>110</v>
      </c>
      <c r="J15" s="92">
        <f t="shared" si="1"/>
        <v>110</v>
      </c>
      <c r="K15" s="93">
        <v>42.5</v>
      </c>
      <c r="L15" s="90">
        <v>47.5</v>
      </c>
      <c r="M15" s="90">
        <v>-50</v>
      </c>
      <c r="N15" s="92">
        <f t="shared" si="2"/>
        <v>47.5</v>
      </c>
      <c r="O15" s="92">
        <f t="shared" si="3"/>
        <v>47.5</v>
      </c>
      <c r="P15" s="92">
        <f t="shared" si="4"/>
        <v>157.5</v>
      </c>
      <c r="Q15" s="93">
        <v>100</v>
      </c>
      <c r="R15" s="90">
        <v>120</v>
      </c>
      <c r="S15" s="90">
        <v>127.5</v>
      </c>
      <c r="T15" s="92">
        <f t="shared" si="5"/>
        <v>127.5</v>
      </c>
      <c r="U15" s="92">
        <f t="shared" si="6"/>
        <v>127.5</v>
      </c>
      <c r="V15" s="92">
        <f t="shared" si="7"/>
        <v>285</v>
      </c>
      <c r="W15" s="94">
        <f t="shared" si="8"/>
        <v>0.8787</v>
      </c>
      <c r="X15" s="91">
        <f t="shared" si="9"/>
        <v>250.42950000000002</v>
      </c>
      <c r="Y15" s="90"/>
      <c r="Z15" s="90"/>
      <c r="AA15" s="90"/>
      <c r="AB15" s="90"/>
    </row>
    <row r="16" spans="1:28" s="36" customFormat="1" ht="18" customHeight="1">
      <c r="A16" s="85">
        <v>590529</v>
      </c>
      <c r="B16" s="86">
        <v>89.15</v>
      </c>
      <c r="C16" s="98">
        <v>90</v>
      </c>
      <c r="D16" s="88" t="s">
        <v>192</v>
      </c>
      <c r="E16" s="89" t="s">
        <v>23</v>
      </c>
      <c r="F16" s="90">
        <v>120</v>
      </c>
      <c r="G16" s="90"/>
      <c r="H16" s="90"/>
      <c r="I16" s="91">
        <f t="shared" si="0"/>
        <v>120</v>
      </c>
      <c r="J16" s="92">
        <f t="shared" si="1"/>
        <v>120</v>
      </c>
      <c r="K16" s="93">
        <v>-185</v>
      </c>
      <c r="L16" s="90">
        <v>185</v>
      </c>
      <c r="M16" s="90">
        <v>192.5</v>
      </c>
      <c r="N16" s="92">
        <f t="shared" si="2"/>
        <v>192.5</v>
      </c>
      <c r="O16" s="92">
        <f t="shared" si="3"/>
        <v>192.5</v>
      </c>
      <c r="P16" s="92">
        <f t="shared" si="4"/>
        <v>312.5</v>
      </c>
      <c r="Q16" s="93">
        <v>120</v>
      </c>
      <c r="R16" s="90"/>
      <c r="S16" s="90"/>
      <c r="T16" s="92">
        <f t="shared" si="5"/>
        <v>120</v>
      </c>
      <c r="U16" s="92">
        <f t="shared" si="6"/>
        <v>120</v>
      </c>
      <c r="V16" s="92">
        <f t="shared" si="7"/>
        <v>432.5</v>
      </c>
      <c r="W16" s="94">
        <f t="shared" si="8"/>
        <v>0.6417</v>
      </c>
      <c r="X16" s="91">
        <f t="shared" si="9"/>
        <v>277.53525</v>
      </c>
      <c r="Y16" s="90"/>
      <c r="Z16" s="90"/>
      <c r="AA16" s="90"/>
      <c r="AB16" s="90"/>
    </row>
    <row r="17" spans="1:28" s="36" customFormat="1" ht="18" customHeight="1">
      <c r="A17" s="85">
        <v>880403</v>
      </c>
      <c r="B17" s="86">
        <v>73.05</v>
      </c>
      <c r="C17" s="99">
        <v>75</v>
      </c>
      <c r="D17" s="88" t="s">
        <v>193</v>
      </c>
      <c r="E17" s="89" t="s">
        <v>23</v>
      </c>
      <c r="F17" s="90">
        <v>140</v>
      </c>
      <c r="G17" s="90">
        <v>150</v>
      </c>
      <c r="H17" s="90">
        <v>160</v>
      </c>
      <c r="I17" s="91">
        <f t="shared" si="0"/>
        <v>160</v>
      </c>
      <c r="J17" s="92">
        <f t="shared" si="1"/>
        <v>160</v>
      </c>
      <c r="K17" s="93">
        <v>110</v>
      </c>
      <c r="L17" s="90">
        <v>-115</v>
      </c>
      <c r="M17" s="90">
        <v>-120</v>
      </c>
      <c r="N17" s="92">
        <f t="shared" si="2"/>
        <v>110</v>
      </c>
      <c r="O17" s="92">
        <f t="shared" si="3"/>
        <v>110</v>
      </c>
      <c r="P17" s="92">
        <f t="shared" si="4"/>
        <v>270</v>
      </c>
      <c r="Q17" s="93">
        <v>140</v>
      </c>
      <c r="R17" s="90">
        <v>155</v>
      </c>
      <c r="S17" s="90">
        <v>175</v>
      </c>
      <c r="T17" s="92">
        <f t="shared" si="5"/>
        <v>175</v>
      </c>
      <c r="U17" s="92">
        <f t="shared" si="6"/>
        <v>175</v>
      </c>
      <c r="V17" s="92">
        <f t="shared" si="7"/>
        <v>445</v>
      </c>
      <c r="W17" s="94">
        <f t="shared" si="8"/>
        <v>0.7264</v>
      </c>
      <c r="X17" s="91">
        <f t="shared" si="9"/>
        <v>323.24800000000005</v>
      </c>
      <c r="Y17" s="90"/>
      <c r="Z17" s="90"/>
      <c r="AA17" s="90"/>
      <c r="AB17" s="90"/>
    </row>
    <row r="18" spans="1:28" s="36" customFormat="1" ht="18" customHeight="1">
      <c r="A18" s="85">
        <v>880429</v>
      </c>
      <c r="B18" s="86">
        <v>71.35</v>
      </c>
      <c r="C18" s="98">
        <v>75</v>
      </c>
      <c r="D18" s="88" t="s">
        <v>194</v>
      </c>
      <c r="E18" s="89" t="s">
        <v>142</v>
      </c>
      <c r="F18" s="90">
        <v>155</v>
      </c>
      <c r="G18" s="90">
        <v>165</v>
      </c>
      <c r="H18" s="90">
        <v>-175</v>
      </c>
      <c r="I18" s="91">
        <f t="shared" si="0"/>
        <v>165</v>
      </c>
      <c r="J18" s="92">
        <f t="shared" si="1"/>
        <v>165</v>
      </c>
      <c r="K18" s="93">
        <v>107.5</v>
      </c>
      <c r="L18" s="90">
        <v>112.5</v>
      </c>
      <c r="M18" s="90">
        <v>115</v>
      </c>
      <c r="N18" s="92">
        <f t="shared" si="2"/>
        <v>115</v>
      </c>
      <c r="O18" s="92">
        <f t="shared" si="3"/>
        <v>115</v>
      </c>
      <c r="P18" s="92">
        <f t="shared" si="4"/>
        <v>280</v>
      </c>
      <c r="Q18" s="93">
        <v>175</v>
      </c>
      <c r="R18" s="90">
        <v>-190</v>
      </c>
      <c r="S18" s="90">
        <v>190</v>
      </c>
      <c r="T18" s="92">
        <f t="shared" si="5"/>
        <v>190</v>
      </c>
      <c r="U18" s="92">
        <f t="shared" si="6"/>
        <v>190</v>
      </c>
      <c r="V18" s="92">
        <f t="shared" si="7"/>
        <v>470</v>
      </c>
      <c r="W18" s="94">
        <f t="shared" si="8"/>
        <v>0.739</v>
      </c>
      <c r="X18" s="91">
        <f t="shared" si="9"/>
        <v>347.33</v>
      </c>
      <c r="Y18" s="90"/>
      <c r="Z18" s="90"/>
      <c r="AA18" s="90"/>
      <c r="AB18" s="90"/>
    </row>
    <row r="19" spans="1:28" s="36" customFormat="1" ht="18" customHeight="1">
      <c r="A19" s="85">
        <v>570109</v>
      </c>
      <c r="B19" s="86">
        <v>77.8</v>
      </c>
      <c r="C19" s="98">
        <v>82.5</v>
      </c>
      <c r="D19" s="88" t="s">
        <v>195</v>
      </c>
      <c r="E19" s="89" t="s">
        <v>23</v>
      </c>
      <c r="F19" s="90">
        <v>175</v>
      </c>
      <c r="G19" s="90">
        <v>182.5</v>
      </c>
      <c r="H19" s="90">
        <v>187.5</v>
      </c>
      <c r="I19" s="91">
        <f t="shared" si="0"/>
        <v>187.5</v>
      </c>
      <c r="J19" s="92">
        <f t="shared" si="1"/>
        <v>187.5</v>
      </c>
      <c r="K19" s="93">
        <v>97.5</v>
      </c>
      <c r="L19" s="90">
        <v>102.5</v>
      </c>
      <c r="M19" s="90">
        <v>105</v>
      </c>
      <c r="N19" s="92">
        <f t="shared" si="2"/>
        <v>105</v>
      </c>
      <c r="O19" s="92">
        <f t="shared" si="3"/>
        <v>105</v>
      </c>
      <c r="P19" s="92">
        <f t="shared" si="4"/>
        <v>292.5</v>
      </c>
      <c r="Q19" s="93">
        <v>165</v>
      </c>
      <c r="R19" s="90">
        <v>-172.5</v>
      </c>
      <c r="S19" s="90">
        <v>-172.5</v>
      </c>
      <c r="T19" s="92">
        <f t="shared" si="5"/>
        <v>165</v>
      </c>
      <c r="U19" s="92">
        <f t="shared" si="6"/>
        <v>165</v>
      </c>
      <c r="V19" s="92">
        <f t="shared" si="7"/>
        <v>457.5</v>
      </c>
      <c r="W19" s="94">
        <f t="shared" si="8"/>
        <v>0.6951</v>
      </c>
      <c r="X19" s="91">
        <f t="shared" si="9"/>
        <v>318.00825000000003</v>
      </c>
      <c r="Y19" s="90"/>
      <c r="Z19" s="90"/>
      <c r="AA19" s="90"/>
      <c r="AB19" s="90"/>
    </row>
    <row r="20" spans="1:28" s="36" customFormat="1" ht="18" customHeight="1">
      <c r="A20" s="85">
        <v>531124</v>
      </c>
      <c r="B20" s="86">
        <v>88.8</v>
      </c>
      <c r="C20" s="99">
        <v>90</v>
      </c>
      <c r="D20" s="88" t="s">
        <v>196</v>
      </c>
      <c r="E20" s="89" t="s">
        <v>23</v>
      </c>
      <c r="F20" s="90">
        <v>195</v>
      </c>
      <c r="G20" s="90">
        <v>205</v>
      </c>
      <c r="H20" s="90"/>
      <c r="I20" s="91">
        <f t="shared" si="0"/>
        <v>205</v>
      </c>
      <c r="J20" s="92">
        <f t="shared" si="1"/>
        <v>205</v>
      </c>
      <c r="K20" s="93">
        <v>-115</v>
      </c>
      <c r="L20" s="90">
        <v>115</v>
      </c>
      <c r="M20" s="90">
        <v>120</v>
      </c>
      <c r="N20" s="92">
        <f t="shared" si="2"/>
        <v>120</v>
      </c>
      <c r="O20" s="92">
        <f t="shared" si="3"/>
        <v>120</v>
      </c>
      <c r="P20" s="92">
        <f t="shared" si="4"/>
        <v>325</v>
      </c>
      <c r="Q20" s="93">
        <v>230</v>
      </c>
      <c r="R20" s="90">
        <v>245</v>
      </c>
      <c r="S20" s="90">
        <v>255</v>
      </c>
      <c r="T20" s="92">
        <f t="shared" si="5"/>
        <v>255</v>
      </c>
      <c r="U20" s="92">
        <f t="shared" si="6"/>
        <v>255</v>
      </c>
      <c r="V20" s="92">
        <f t="shared" si="7"/>
        <v>580</v>
      </c>
      <c r="W20" s="94">
        <f t="shared" si="8"/>
        <v>0.6428</v>
      </c>
      <c r="X20" s="91">
        <f t="shared" si="9"/>
        <v>372.824</v>
      </c>
      <c r="Y20" s="90"/>
      <c r="Z20" s="90"/>
      <c r="AA20" s="90"/>
      <c r="AB20" s="90"/>
    </row>
    <row r="21" spans="1:28" s="36" customFormat="1" ht="18" customHeight="1">
      <c r="A21" s="85">
        <v>741101</v>
      </c>
      <c r="B21" s="86">
        <v>80.15</v>
      </c>
      <c r="C21" s="98">
        <v>82.5</v>
      </c>
      <c r="D21" s="88" t="s">
        <v>197</v>
      </c>
      <c r="E21" s="89" t="s">
        <v>106</v>
      </c>
      <c r="F21" s="90">
        <v>200</v>
      </c>
      <c r="G21" s="90">
        <v>220</v>
      </c>
      <c r="H21" s="90">
        <v>-230</v>
      </c>
      <c r="I21" s="91">
        <f t="shared" si="0"/>
        <v>220</v>
      </c>
      <c r="J21" s="92">
        <f t="shared" si="1"/>
        <v>220</v>
      </c>
      <c r="K21" s="93">
        <v>192.5</v>
      </c>
      <c r="L21" s="90">
        <v>197.5</v>
      </c>
      <c r="M21" s="90"/>
      <c r="N21" s="92">
        <f t="shared" si="2"/>
        <v>197.5</v>
      </c>
      <c r="O21" s="92">
        <f t="shared" si="3"/>
        <v>197.5</v>
      </c>
      <c r="P21" s="92">
        <f t="shared" si="4"/>
        <v>417.5</v>
      </c>
      <c r="Q21" s="93">
        <v>190</v>
      </c>
      <c r="R21" s="90">
        <v>210</v>
      </c>
      <c r="S21" s="90">
        <v>-220</v>
      </c>
      <c r="T21" s="92">
        <f t="shared" si="5"/>
        <v>210</v>
      </c>
      <c r="U21" s="92">
        <f t="shared" si="6"/>
        <v>210</v>
      </c>
      <c r="V21" s="92">
        <f t="shared" si="7"/>
        <v>627.5</v>
      </c>
      <c r="W21" s="94">
        <f t="shared" si="8"/>
        <v>0.6822</v>
      </c>
      <c r="X21" s="91">
        <f t="shared" si="9"/>
        <v>428.08050000000003</v>
      </c>
      <c r="Y21" s="90"/>
      <c r="Z21" s="90"/>
      <c r="AA21" s="90"/>
      <c r="AB21" s="90"/>
    </row>
    <row r="22" spans="1:28" s="36" customFormat="1" ht="18" customHeight="1">
      <c r="A22" s="85">
        <v>830409</v>
      </c>
      <c r="B22" s="86">
        <v>123.7</v>
      </c>
      <c r="C22" s="99">
        <v>125</v>
      </c>
      <c r="D22" s="88" t="s">
        <v>198</v>
      </c>
      <c r="E22" s="89" t="s">
        <v>199</v>
      </c>
      <c r="F22" s="90">
        <v>210</v>
      </c>
      <c r="G22" s="90">
        <v>-220</v>
      </c>
      <c r="H22" s="90">
        <v>-230</v>
      </c>
      <c r="I22" s="91">
        <f t="shared" si="0"/>
        <v>210</v>
      </c>
      <c r="J22" s="92">
        <f t="shared" si="1"/>
        <v>210</v>
      </c>
      <c r="K22" s="93">
        <v>130</v>
      </c>
      <c r="L22" s="90">
        <v>-140</v>
      </c>
      <c r="M22" s="90">
        <v>140</v>
      </c>
      <c r="N22" s="92">
        <f t="shared" si="2"/>
        <v>140</v>
      </c>
      <c r="O22" s="92">
        <f t="shared" si="3"/>
        <v>140</v>
      </c>
      <c r="P22" s="92">
        <f t="shared" si="4"/>
        <v>350</v>
      </c>
      <c r="Q22" s="93">
        <v>210</v>
      </c>
      <c r="R22" s="90">
        <v>-220</v>
      </c>
      <c r="S22" s="90">
        <v>220</v>
      </c>
      <c r="T22" s="92">
        <f t="shared" si="5"/>
        <v>220</v>
      </c>
      <c r="U22" s="92">
        <f t="shared" si="6"/>
        <v>220</v>
      </c>
      <c r="V22" s="92">
        <f t="shared" si="7"/>
        <v>570</v>
      </c>
      <c r="W22" s="94">
        <f t="shared" si="8"/>
        <v>0.5711</v>
      </c>
      <c r="X22" s="91">
        <f t="shared" si="9"/>
        <v>325.52700000000004</v>
      </c>
      <c r="Y22" s="90"/>
      <c r="Z22" s="90"/>
      <c r="AA22" s="90"/>
      <c r="AB22" s="90"/>
    </row>
    <row r="23" spans="1:28" s="36" customFormat="1" ht="18" customHeight="1">
      <c r="A23" s="85">
        <v>830125</v>
      </c>
      <c r="B23" s="86">
        <v>88.35</v>
      </c>
      <c r="C23" s="98">
        <v>90</v>
      </c>
      <c r="D23" s="88" t="s">
        <v>200</v>
      </c>
      <c r="E23" s="89" t="s">
        <v>106</v>
      </c>
      <c r="F23" s="90">
        <v>220</v>
      </c>
      <c r="G23" s="90">
        <v>240</v>
      </c>
      <c r="H23" s="90">
        <v>260</v>
      </c>
      <c r="I23" s="91">
        <f t="shared" si="0"/>
        <v>260</v>
      </c>
      <c r="J23" s="92">
        <f t="shared" si="1"/>
        <v>260</v>
      </c>
      <c r="K23" s="93">
        <v>150</v>
      </c>
      <c r="L23" s="90">
        <v>160</v>
      </c>
      <c r="M23" s="90">
        <v>170</v>
      </c>
      <c r="N23" s="92">
        <f t="shared" si="2"/>
        <v>170</v>
      </c>
      <c r="O23" s="92">
        <f t="shared" si="3"/>
        <v>170</v>
      </c>
      <c r="P23" s="92">
        <f t="shared" si="4"/>
        <v>430</v>
      </c>
      <c r="Q23" s="93">
        <v>215</v>
      </c>
      <c r="R23" s="90">
        <v>235</v>
      </c>
      <c r="S23" s="90">
        <v>250</v>
      </c>
      <c r="T23" s="92">
        <f t="shared" si="5"/>
        <v>250</v>
      </c>
      <c r="U23" s="92">
        <f t="shared" si="6"/>
        <v>250</v>
      </c>
      <c r="V23" s="92">
        <f t="shared" si="7"/>
        <v>680</v>
      </c>
      <c r="W23" s="94">
        <f t="shared" si="8"/>
        <v>0.6447</v>
      </c>
      <c r="X23" s="91">
        <f t="shared" si="9"/>
        <v>438.396</v>
      </c>
      <c r="Y23" s="90"/>
      <c r="Z23" s="90"/>
      <c r="AA23" s="90"/>
      <c r="AB23" s="90"/>
    </row>
    <row r="24" spans="1:28" s="36" customFormat="1" ht="18" customHeight="1">
      <c r="A24" s="85">
        <f>blad1!B32</f>
        <v>0</v>
      </c>
      <c r="B24" s="86">
        <v>93.9</v>
      </c>
      <c r="C24" s="98">
        <v>100</v>
      </c>
      <c r="D24" s="88" t="s">
        <v>201</v>
      </c>
      <c r="E24" s="89" t="s">
        <v>106</v>
      </c>
      <c r="F24" s="90">
        <v>240</v>
      </c>
      <c r="G24" s="90">
        <v>-255</v>
      </c>
      <c r="H24" s="90">
        <v>255</v>
      </c>
      <c r="I24" s="91">
        <f t="shared" si="0"/>
        <v>255</v>
      </c>
      <c r="J24" s="92">
        <f t="shared" si="1"/>
        <v>255</v>
      </c>
      <c r="K24" s="93">
        <v>165</v>
      </c>
      <c r="L24" s="90">
        <v>170</v>
      </c>
      <c r="M24" s="90"/>
      <c r="N24" s="92">
        <f t="shared" si="2"/>
        <v>170</v>
      </c>
      <c r="O24" s="92">
        <f t="shared" si="3"/>
        <v>170</v>
      </c>
      <c r="P24" s="92">
        <f t="shared" si="4"/>
        <v>425</v>
      </c>
      <c r="Q24" s="93">
        <v>230</v>
      </c>
      <c r="R24" s="90">
        <v>260</v>
      </c>
      <c r="S24" s="90">
        <v>-265</v>
      </c>
      <c r="T24" s="92">
        <f t="shared" si="5"/>
        <v>260</v>
      </c>
      <c r="U24" s="92">
        <f t="shared" si="6"/>
        <v>260</v>
      </c>
      <c r="V24" s="92">
        <f t="shared" si="7"/>
        <v>685</v>
      </c>
      <c r="W24" s="94">
        <f t="shared" si="8"/>
        <v>0.6254</v>
      </c>
      <c r="X24" s="91">
        <f t="shared" si="9"/>
        <v>428.39899999999994</v>
      </c>
      <c r="Y24" s="90"/>
      <c r="Z24" s="90"/>
      <c r="AA24" s="90"/>
      <c r="AB24" s="90"/>
    </row>
    <row r="25" spans="1:28" s="36" customFormat="1" ht="18" customHeight="1">
      <c r="A25" s="85">
        <v>670425</v>
      </c>
      <c r="B25" s="86">
        <v>109.25</v>
      </c>
      <c r="C25" s="96">
        <v>110</v>
      </c>
      <c r="D25" s="88" t="s">
        <v>202</v>
      </c>
      <c r="E25" s="89" t="s">
        <v>106</v>
      </c>
      <c r="F25" s="90">
        <v>290</v>
      </c>
      <c r="G25" s="90">
        <v>310</v>
      </c>
      <c r="H25" s="90">
        <v>-325</v>
      </c>
      <c r="I25" s="91">
        <f t="shared" si="0"/>
        <v>310</v>
      </c>
      <c r="J25" s="92">
        <f t="shared" si="1"/>
        <v>310</v>
      </c>
      <c r="K25" s="93">
        <v>-220</v>
      </c>
      <c r="L25" s="90">
        <v>220</v>
      </c>
      <c r="M25" s="90"/>
      <c r="N25" s="92">
        <f t="shared" si="2"/>
        <v>220</v>
      </c>
      <c r="O25" s="92">
        <f t="shared" si="3"/>
        <v>220</v>
      </c>
      <c r="P25" s="92">
        <f t="shared" si="4"/>
        <v>530</v>
      </c>
      <c r="Q25" s="93">
        <v>230</v>
      </c>
      <c r="R25" s="90">
        <v>250</v>
      </c>
      <c r="S25" s="90">
        <v>270</v>
      </c>
      <c r="T25" s="92">
        <f t="shared" si="5"/>
        <v>270</v>
      </c>
      <c r="U25" s="92">
        <f t="shared" si="6"/>
        <v>270</v>
      </c>
      <c r="V25" s="92">
        <f t="shared" si="7"/>
        <v>800</v>
      </c>
      <c r="W25" s="94">
        <f t="shared" si="8"/>
        <v>0.5898</v>
      </c>
      <c r="X25" s="91">
        <f t="shared" si="9"/>
        <v>471.84</v>
      </c>
      <c r="Y25" s="90"/>
      <c r="Z25" s="90"/>
      <c r="AA25" s="90"/>
      <c r="AB25" s="90"/>
    </row>
    <row r="26" spans="1:31" ht="18" customHeight="1">
      <c r="A26" s="85">
        <f>blad1!B34</f>
        <v>0</v>
      </c>
      <c r="B26" s="86">
        <f>blad1!E34</f>
        <v>0</v>
      </c>
      <c r="C26" s="38"/>
      <c r="D26" s="88">
        <f>blad1!C34</f>
        <v>0</v>
      </c>
      <c r="E26" s="89">
        <f>blad1!D34</f>
        <v>0</v>
      </c>
      <c r="F26" s="90">
        <f>blad1!F34</f>
        <v>0</v>
      </c>
      <c r="G26" s="38"/>
      <c r="H26" s="38"/>
      <c r="I26" s="91">
        <f t="shared" si="0"/>
        <v>0</v>
      </c>
      <c r="J26" s="92">
        <f t="shared" si="1"/>
        <v>0</v>
      </c>
      <c r="K26" s="93"/>
      <c r="L26" s="38"/>
      <c r="M26" s="38"/>
      <c r="N26" s="92">
        <f t="shared" si="2"/>
        <v>0</v>
      </c>
      <c r="O26" s="92">
        <f t="shared" si="3"/>
        <v>0</v>
      </c>
      <c r="P26" s="92">
        <f t="shared" si="4"/>
        <v>0</v>
      </c>
      <c r="Q26" s="93">
        <f>blad1!H34</f>
        <v>0</v>
      </c>
      <c r="R26" s="38"/>
      <c r="S26" s="38"/>
      <c r="T26" s="92">
        <f t="shared" si="5"/>
        <v>0</v>
      </c>
      <c r="U26" s="92">
        <f t="shared" si="6"/>
        <v>0</v>
      </c>
      <c r="V26" s="92">
        <f t="shared" si="7"/>
        <v>0</v>
      </c>
      <c r="W26" s="94">
        <f t="shared" si="8"/>
        <v>0</v>
      </c>
      <c r="X26" s="91">
        <f t="shared" si="9"/>
        <v>0</v>
      </c>
      <c r="Y26" s="38"/>
      <c r="Z26" s="38"/>
      <c r="AA26" s="38"/>
      <c r="AB26" s="38"/>
      <c r="AC26" s="36"/>
      <c r="AD26" s="36"/>
      <c r="AE26" s="36"/>
    </row>
    <row r="27" spans="1:28" s="101" customFormat="1" ht="18" customHeight="1">
      <c r="A27" s="85">
        <f>blad1!B35</f>
        <v>0</v>
      </c>
      <c r="B27" s="86">
        <f>blad1!E35</f>
        <v>0</v>
      </c>
      <c r="C27" s="100"/>
      <c r="D27" s="88">
        <f>blad1!C35</f>
        <v>0</v>
      </c>
      <c r="E27" s="89">
        <f>blad1!D35</f>
        <v>0</v>
      </c>
      <c r="F27" s="90">
        <f>blad1!F35</f>
        <v>0</v>
      </c>
      <c r="G27" s="100"/>
      <c r="H27" s="100"/>
      <c r="I27" s="91">
        <f t="shared" si="0"/>
        <v>0</v>
      </c>
      <c r="J27" s="92">
        <f t="shared" si="1"/>
        <v>0</v>
      </c>
      <c r="K27" s="93">
        <f>blad1!G35</f>
        <v>0</v>
      </c>
      <c r="L27" s="100"/>
      <c r="M27" s="100"/>
      <c r="N27" s="92">
        <f t="shared" si="2"/>
        <v>0</v>
      </c>
      <c r="O27" s="92">
        <f t="shared" si="3"/>
        <v>0</v>
      </c>
      <c r="P27" s="92">
        <f t="shared" si="4"/>
        <v>0</v>
      </c>
      <c r="Q27" s="93">
        <f>blad1!H35</f>
        <v>0</v>
      </c>
      <c r="R27" s="100"/>
      <c r="S27" s="100"/>
      <c r="T27" s="92">
        <f t="shared" si="5"/>
        <v>0</v>
      </c>
      <c r="U27" s="92">
        <f t="shared" si="6"/>
        <v>0</v>
      </c>
      <c r="V27" s="92">
        <f t="shared" si="7"/>
        <v>0</v>
      </c>
      <c r="W27" s="94">
        <f t="shared" si="8"/>
        <v>0</v>
      </c>
      <c r="X27" s="91">
        <f t="shared" si="9"/>
        <v>0</v>
      </c>
      <c r="Y27" s="100"/>
      <c r="Z27" s="100"/>
      <c r="AA27" s="100"/>
      <c r="AB27" s="100"/>
    </row>
    <row r="28" spans="1:28" s="101" customFormat="1" ht="18" customHeight="1">
      <c r="A28" s="50"/>
      <c r="B28" s="102"/>
      <c r="C28" s="50"/>
      <c r="D28" s="50"/>
      <c r="E28" s="50"/>
      <c r="F28" s="103"/>
      <c r="G28" s="50"/>
      <c r="H28" s="50"/>
      <c r="I28" s="104"/>
      <c r="J28" s="105"/>
      <c r="K28" s="103"/>
      <c r="L28" s="50"/>
      <c r="M28" s="50"/>
      <c r="N28" s="105"/>
      <c r="O28" s="105"/>
      <c r="P28" s="105"/>
      <c r="Q28" s="103"/>
      <c r="R28" s="50"/>
      <c r="S28" s="50"/>
      <c r="T28" s="105"/>
      <c r="U28" s="105"/>
      <c r="V28" s="105"/>
      <c r="W28" s="106"/>
      <c r="X28" s="104"/>
      <c r="Y28" s="50"/>
      <c r="Z28" s="50"/>
      <c r="AA28" s="50"/>
      <c r="AB28" s="50"/>
    </row>
    <row r="29" spans="1:28" s="101" customFormat="1" ht="18" customHeight="1">
      <c r="A29" s="107" t="s">
        <v>180</v>
      </c>
      <c r="B29" s="108"/>
      <c r="C29" s="50"/>
      <c r="D29" s="103"/>
      <c r="E29" s="50"/>
      <c r="F29" s="104"/>
      <c r="G29" s="105"/>
      <c r="H29" s="103"/>
      <c r="I29" s="50"/>
      <c r="J29" s="50"/>
      <c r="K29" s="105"/>
      <c r="L29" s="105"/>
      <c r="M29" s="105"/>
      <c r="N29" s="103"/>
      <c r="O29" s="50"/>
      <c r="P29" s="50"/>
      <c r="Q29" s="105"/>
      <c r="R29" s="109" t="s">
        <v>181</v>
      </c>
      <c r="S29" s="105"/>
      <c r="T29" s="106"/>
      <c r="U29" s="104"/>
      <c r="V29" s="105"/>
      <c r="W29" s="106"/>
      <c r="X29" s="104"/>
      <c r="Y29" s="50"/>
      <c r="Z29" s="50"/>
      <c r="AA29" s="50"/>
      <c r="AB29" s="50"/>
    </row>
    <row r="30" spans="1:28" s="101" customFormat="1" ht="18" customHeight="1">
      <c r="A30" s="50"/>
      <c r="B30" s="102"/>
      <c r="C30" s="50"/>
      <c r="D30" s="50"/>
      <c r="E30" s="50"/>
      <c r="F30" s="103"/>
      <c r="G30" s="50"/>
      <c r="H30" s="50"/>
      <c r="I30" s="104"/>
      <c r="J30" s="105"/>
      <c r="K30" s="103"/>
      <c r="L30" s="50"/>
      <c r="M30" s="50"/>
      <c r="N30" s="105"/>
      <c r="O30" s="105"/>
      <c r="P30" s="105"/>
      <c r="Q30" s="103"/>
      <c r="R30" s="50"/>
      <c r="S30" s="50"/>
      <c r="T30" s="105"/>
      <c r="U30" s="105"/>
      <c r="V30" s="105"/>
      <c r="W30" s="106"/>
      <c r="X30" s="104"/>
      <c r="Y30" s="50"/>
      <c r="Z30" s="50"/>
      <c r="AA30" s="50"/>
      <c r="AB30" s="50"/>
    </row>
    <row r="31" spans="1:26" s="101" customFormat="1" ht="15" customHeight="1">
      <c r="A31" s="101" t="s">
        <v>182</v>
      </c>
      <c r="E31" s="101" t="s">
        <v>183</v>
      </c>
      <c r="G31"/>
      <c r="H31" s="101" t="s">
        <v>183</v>
      </c>
      <c r="I31" s="110"/>
      <c r="M31" s="111" t="s">
        <v>184</v>
      </c>
      <c r="R31" s="101" t="s">
        <v>185</v>
      </c>
      <c r="W31"/>
      <c r="X31" s="111" t="s">
        <v>186</v>
      </c>
      <c r="Y31" s="112"/>
      <c r="Z31" s="113"/>
    </row>
    <row r="32" spans="7:26" s="101" customFormat="1" ht="15" customHeight="1">
      <c r="G32" s="3"/>
      <c r="I32" s="110"/>
      <c r="M32" s="110"/>
      <c r="W32"/>
      <c r="X32" s="110"/>
      <c r="Y32" s="112"/>
      <c r="Z32" s="113"/>
    </row>
    <row r="33" spans="1:28" s="101" customFormat="1" ht="15" customHeight="1">
      <c r="A33" s="114"/>
      <c r="B33" s="114"/>
      <c r="C33" s="114"/>
      <c r="D33" s="114"/>
      <c r="E33" s="114"/>
      <c r="F33" s="114"/>
      <c r="G33" s="115"/>
      <c r="H33" s="114"/>
      <c r="I33" s="116"/>
      <c r="J33" s="117"/>
      <c r="K33" s="117"/>
      <c r="L33" s="117"/>
      <c r="M33" s="118"/>
      <c r="N33" s="117"/>
      <c r="O33" s="117"/>
      <c r="P33" s="117"/>
      <c r="Q33" s="117"/>
      <c r="R33" s="117"/>
      <c r="S33" s="117"/>
      <c r="T33" s="117"/>
      <c r="U33" s="117"/>
      <c r="V33" s="117"/>
      <c r="W33" s="31"/>
      <c r="X33" s="116"/>
      <c r="Y33" s="119"/>
      <c r="Z33" s="120"/>
      <c r="AA33" s="117"/>
      <c r="AB33" s="117"/>
    </row>
    <row r="34" spans="7:26" s="101" customFormat="1" ht="15" customHeight="1">
      <c r="G34"/>
      <c r="I34" s="110"/>
      <c r="M34" s="110"/>
      <c r="W34"/>
      <c r="X34" s="110"/>
      <c r="Y34" s="112"/>
      <c r="Z34" s="113"/>
    </row>
    <row r="35" spans="1:26" s="101" customFormat="1" ht="15" customHeight="1">
      <c r="A35" s="101" t="s">
        <v>187</v>
      </c>
      <c r="E35" s="101" t="s">
        <v>187</v>
      </c>
      <c r="G35"/>
      <c r="H35" s="101" t="s">
        <v>187</v>
      </c>
      <c r="I35" s="110"/>
      <c r="M35" s="101" t="s">
        <v>187</v>
      </c>
      <c r="R35" s="101" t="s">
        <v>187</v>
      </c>
      <c r="W35"/>
      <c r="X35" s="101" t="s">
        <v>187</v>
      </c>
      <c r="Y35" s="112"/>
      <c r="Z35" s="113"/>
    </row>
    <row r="36" spans="5:26" s="101" customFormat="1" ht="15" customHeight="1">
      <c r="E36"/>
      <c r="H36"/>
      <c r="I36"/>
      <c r="J36"/>
      <c r="L36" s="110"/>
      <c r="P36"/>
      <c r="Q36"/>
      <c r="R36" s="110"/>
      <c r="W36"/>
      <c r="X36" s="110"/>
      <c r="Y36" s="112"/>
      <c r="Z36" s="113"/>
    </row>
    <row r="37" spans="1:28" ht="15" customHeight="1">
      <c r="A37" s="121"/>
      <c r="B37" s="121"/>
      <c r="C37" s="32"/>
      <c r="D37" s="32"/>
      <c r="E37" s="31"/>
      <c r="F37" s="32"/>
      <c r="G37" s="32"/>
      <c r="H37" s="31"/>
      <c r="I37" s="31"/>
      <c r="J37" s="31"/>
      <c r="K37" s="121"/>
      <c r="L37" s="44"/>
      <c r="M37" s="32"/>
      <c r="N37" s="32"/>
      <c r="O37" s="32"/>
      <c r="P37" s="31"/>
      <c r="Q37" s="31"/>
      <c r="R37" s="122"/>
      <c r="S37" s="32"/>
      <c r="T37" s="32"/>
      <c r="U37" s="32"/>
      <c r="V37" s="32"/>
      <c r="W37" s="31"/>
      <c r="X37" s="44"/>
      <c r="Y37" s="45"/>
      <c r="Z37" s="46"/>
      <c r="AA37" s="32"/>
      <c r="AB37" s="32"/>
    </row>
  </sheetData>
  <hyperlinks>
    <hyperlink ref="R29" r:id="rId1" display="E-Mail: kansli@styrkelyft.se"/>
  </hyperlinks>
  <printOptions/>
  <pageMargins left="0.5902777777777778" right="0.5902777777777778" top="0.9840277777777778" bottom="0.7875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70" zoomScaleNormal="70" workbookViewId="0" topLeftCell="A1">
      <selection activeCell="D21" sqref="D21"/>
    </sheetView>
  </sheetViews>
  <sheetFormatPr defaultColWidth="9.140625" defaultRowHeight="15" customHeight="1"/>
  <cols>
    <col min="1" max="1" width="9.28125" style="9" customWidth="1"/>
    <col min="2" max="2" width="7.00390625" style="9" customWidth="1"/>
    <col min="3" max="3" width="6.140625" style="9" customWidth="1"/>
    <col min="4" max="4" width="24.421875" style="9" customWidth="1"/>
    <col min="5" max="5" width="17.57421875" style="9" customWidth="1"/>
    <col min="6" max="8" width="6.140625" style="9" customWidth="1"/>
    <col min="9" max="9" width="0.9921875" style="9" customWidth="1"/>
    <col min="10" max="10" width="7.421875" style="10" customWidth="1"/>
    <col min="11" max="11" width="6.140625" style="9" customWidth="1"/>
    <col min="12" max="12" width="6.421875" style="9" customWidth="1"/>
    <col min="13" max="13" width="6.140625" style="9" customWidth="1"/>
    <col min="14" max="14" width="0.85546875" style="10" customWidth="1"/>
    <col min="15" max="15" width="6.28125" style="10" customWidth="1"/>
    <col min="16" max="16" width="6.8515625" style="10" customWidth="1"/>
    <col min="17" max="19" width="6.140625" style="9" customWidth="1"/>
    <col min="20" max="20" width="0.9921875" style="10" customWidth="1"/>
    <col min="21" max="21" width="7.28125" style="10" customWidth="1"/>
    <col min="22" max="22" width="8.421875" style="10" customWidth="1"/>
    <col min="23" max="23" width="8.00390625" style="42" customWidth="1"/>
    <col min="24" max="24" width="9.8515625" style="43" customWidth="1"/>
    <col min="25" max="25" width="5.7109375" style="9" customWidth="1"/>
    <col min="26" max="26" width="5.140625" style="9" customWidth="1"/>
    <col min="27" max="27" width="5.00390625" style="9" customWidth="1"/>
    <col min="28" max="28" width="5.57421875" style="9" customWidth="1"/>
    <col min="29" max="16384" width="9.140625" style="9" customWidth="1"/>
  </cols>
  <sheetData>
    <row r="1" spans="1:28" ht="15" customHeight="1">
      <c r="A1" s="32"/>
      <c r="B1" s="32"/>
      <c r="C1" s="32"/>
      <c r="D1" s="32"/>
      <c r="E1" s="32"/>
      <c r="F1" s="32"/>
      <c r="G1" s="32"/>
      <c r="H1" s="32"/>
      <c r="I1" s="32"/>
      <c r="J1" s="44"/>
      <c r="K1" s="32"/>
      <c r="L1" s="32"/>
      <c r="M1" s="32"/>
      <c r="N1" s="44"/>
      <c r="O1" s="44"/>
      <c r="P1" s="44"/>
      <c r="Q1" s="32"/>
      <c r="R1" s="32"/>
      <c r="S1" s="32"/>
      <c r="T1" s="44"/>
      <c r="U1" s="44"/>
      <c r="V1" s="44"/>
      <c r="W1" s="45"/>
      <c r="X1" s="46"/>
      <c r="Y1" s="32"/>
      <c r="Z1" s="32"/>
      <c r="AA1" s="32"/>
      <c r="AB1" s="32"/>
    </row>
    <row r="2" spans="1:28" ht="15" customHeight="1">
      <c r="A2" s="47"/>
      <c r="B2" s="36"/>
      <c r="AB2" s="48"/>
    </row>
    <row r="3" spans="1:28" s="56" customFormat="1" ht="18.75" customHeight="1">
      <c r="A3" s="49"/>
      <c r="B3" s="50"/>
      <c r="C3" s="51"/>
      <c r="D3" s="51"/>
      <c r="E3" s="51"/>
      <c r="F3" s="51"/>
      <c r="G3" s="51"/>
      <c r="H3" s="52" t="s">
        <v>146</v>
      </c>
      <c r="I3" s="53"/>
      <c r="J3" s="53"/>
      <c r="K3" s="51"/>
      <c r="L3" s="51"/>
      <c r="M3" s="51"/>
      <c r="N3" s="3"/>
      <c r="O3" s="3"/>
      <c r="P3" s="53"/>
      <c r="Q3" s="51"/>
      <c r="R3" s="51"/>
      <c r="S3" s="53" t="s">
        <v>147</v>
      </c>
      <c r="T3" s="53"/>
      <c r="U3" s="53"/>
      <c r="V3" s="54" t="str">
        <f>blad1!K5</f>
        <v>Kalmar AK</v>
      </c>
      <c r="W3" s="51"/>
      <c r="X3" s="51"/>
      <c r="Y3" s="51"/>
      <c r="Z3" s="51"/>
      <c r="AA3" s="51"/>
      <c r="AB3" s="55"/>
    </row>
    <row r="4" spans="1:28" s="56" customFormat="1" ht="18.75" customHeight="1">
      <c r="A4" s="57"/>
      <c r="B4" s="51"/>
      <c r="C4" s="51"/>
      <c r="D4" s="51"/>
      <c r="E4" s="51"/>
      <c r="F4" s="51"/>
      <c r="G4" s="51"/>
      <c r="H4" s="52" t="s">
        <v>148</v>
      </c>
      <c r="I4" s="51"/>
      <c r="J4" s="58"/>
      <c r="K4" s="51"/>
      <c r="L4" s="51"/>
      <c r="M4" s="51"/>
      <c r="N4" s="3"/>
      <c r="O4" s="3"/>
      <c r="P4" s="53"/>
      <c r="Q4" s="51"/>
      <c r="R4" s="51"/>
      <c r="S4" s="59" t="s">
        <v>149</v>
      </c>
      <c r="T4" s="59"/>
      <c r="U4" s="59"/>
      <c r="V4" s="60" t="s">
        <v>150</v>
      </c>
      <c r="W4" s="61"/>
      <c r="X4" s="61"/>
      <c r="Y4" s="61"/>
      <c r="Z4" s="61"/>
      <c r="AA4" s="61"/>
      <c r="AB4" s="55"/>
    </row>
    <row r="5" spans="1:28" s="56" customFormat="1" ht="18.75" customHeight="1">
      <c r="A5" s="57"/>
      <c r="B5" s="51"/>
      <c r="C5" s="51"/>
      <c r="D5" s="51"/>
      <c r="E5" s="51"/>
      <c r="F5" s="51"/>
      <c r="G5" s="51"/>
      <c r="H5" s="51"/>
      <c r="I5" s="51"/>
      <c r="J5" s="53"/>
      <c r="K5" s="51"/>
      <c r="L5" s="51"/>
      <c r="M5" s="51"/>
      <c r="N5" s="3"/>
      <c r="O5" s="3"/>
      <c r="P5" s="53"/>
      <c r="Q5" s="51"/>
      <c r="R5" s="51"/>
      <c r="S5" s="59" t="s">
        <v>151</v>
      </c>
      <c r="T5" s="59"/>
      <c r="U5" s="59"/>
      <c r="V5" s="60" t="s">
        <v>152</v>
      </c>
      <c r="W5" s="61"/>
      <c r="X5" s="61"/>
      <c r="Y5" s="61"/>
      <c r="Z5" s="61"/>
      <c r="AA5" s="61"/>
      <c r="AB5" s="55"/>
    </row>
    <row r="6" spans="1:28" s="56" customFormat="1" ht="18.75" customHeight="1">
      <c r="A6" s="57"/>
      <c r="B6" s="51"/>
      <c r="C6" s="51"/>
      <c r="D6" s="62" t="s">
        <v>153</v>
      </c>
      <c r="E6" s="124">
        <v>39942</v>
      </c>
      <c r="F6" s="51"/>
      <c r="G6" s="53"/>
      <c r="H6" s="51"/>
      <c r="I6" s="51"/>
      <c r="J6" s="125"/>
      <c r="K6" s="51"/>
      <c r="L6" s="51"/>
      <c r="M6" s="51"/>
      <c r="N6" s="3"/>
      <c r="O6" s="3"/>
      <c r="P6" s="53"/>
      <c r="Q6" s="51"/>
      <c r="R6" s="51"/>
      <c r="AB6" s="55"/>
    </row>
    <row r="7" spans="1:28" s="56" customFormat="1" ht="16.5" customHeight="1">
      <c r="A7" s="65"/>
      <c r="B7" s="61"/>
      <c r="C7" s="61"/>
      <c r="D7" s="61"/>
      <c r="E7" s="61"/>
      <c r="F7" s="61"/>
      <c r="G7" s="61"/>
      <c r="H7" s="61"/>
      <c r="I7" s="61"/>
      <c r="J7" s="59"/>
      <c r="K7" s="61"/>
      <c r="L7" s="61"/>
      <c r="M7" s="61"/>
      <c r="N7" s="59"/>
      <c r="O7" s="59"/>
      <c r="P7" s="59"/>
      <c r="Q7" s="61"/>
      <c r="R7" s="61"/>
      <c r="S7" s="61"/>
      <c r="T7" s="59"/>
      <c r="U7" s="59"/>
      <c r="V7" s="59"/>
      <c r="W7" s="61"/>
      <c r="X7" s="61"/>
      <c r="Y7" s="61"/>
      <c r="Z7" s="61"/>
      <c r="AA7" s="61"/>
      <c r="AB7" s="67"/>
    </row>
    <row r="8" spans="12:22" s="56" customFormat="1" ht="16.5" customHeight="1">
      <c r="L8" s="51"/>
      <c r="M8" s="51"/>
      <c r="N8" s="68"/>
      <c r="O8" s="68"/>
      <c r="P8" s="68"/>
      <c r="T8" s="68"/>
      <c r="U8" s="68"/>
      <c r="V8" s="68"/>
    </row>
    <row r="9" spans="1:28" s="56" customFormat="1" ht="16.5" customHeight="1">
      <c r="A9" s="69" t="s">
        <v>154</v>
      </c>
      <c r="B9" s="70"/>
      <c r="C9" s="61"/>
      <c r="D9" s="71" t="s">
        <v>155</v>
      </c>
      <c r="E9" s="59" t="s">
        <v>203</v>
      </c>
      <c r="F9" s="59" t="s">
        <v>157</v>
      </c>
      <c r="G9" s="70"/>
      <c r="H9" s="59" t="s">
        <v>204</v>
      </c>
      <c r="K9" s="53" t="s">
        <v>159</v>
      </c>
      <c r="L9" s="51"/>
      <c r="M9" s="60" t="str">
        <f>blad1!K4</f>
        <v>Allsvenska serien Omg 2</v>
      </c>
      <c r="N9" s="61"/>
      <c r="O9" s="61"/>
      <c r="P9" s="59"/>
      <c r="Q9" s="61"/>
      <c r="R9" s="61"/>
      <c r="S9" s="53" t="s">
        <v>160</v>
      </c>
      <c r="T9" s="53"/>
      <c r="U9" s="53"/>
      <c r="V9" s="69"/>
      <c r="W9" s="61"/>
      <c r="X9" s="61"/>
      <c r="Y9" s="61"/>
      <c r="Z9" s="61"/>
      <c r="AA9" s="61"/>
      <c r="AB9" s="51"/>
    </row>
    <row r="10" spans="10:22" s="56" customFormat="1" ht="16.5" customHeight="1">
      <c r="J10" s="68"/>
      <c r="N10" s="68"/>
      <c r="O10" s="68"/>
      <c r="P10" s="68"/>
      <c r="T10" s="68"/>
      <c r="U10" s="68"/>
      <c r="V10" s="68"/>
    </row>
    <row r="11" spans="1:28" ht="15" customHeight="1">
      <c r="A11" s="72" t="s">
        <v>1</v>
      </c>
      <c r="B11" s="72" t="s">
        <v>4</v>
      </c>
      <c r="C11" s="72" t="s">
        <v>161</v>
      </c>
      <c r="D11" s="73" t="s">
        <v>162</v>
      </c>
      <c r="E11" s="73" t="s">
        <v>163</v>
      </c>
      <c r="F11" s="47"/>
      <c r="G11" s="74" t="s">
        <v>164</v>
      </c>
      <c r="H11" s="48"/>
      <c r="I11" s="72"/>
      <c r="J11" s="72" t="s">
        <v>165</v>
      </c>
      <c r="K11" s="47"/>
      <c r="L11" s="74" t="s">
        <v>16</v>
      </c>
      <c r="M11" s="75"/>
      <c r="N11"/>
      <c r="O11" s="72" t="s">
        <v>166</v>
      </c>
      <c r="P11" s="76" t="s">
        <v>167</v>
      </c>
      <c r="Q11" s="47"/>
      <c r="R11" s="74" t="s">
        <v>168</v>
      </c>
      <c r="S11" s="48"/>
      <c r="T11"/>
      <c r="U11" s="72" t="s">
        <v>169</v>
      </c>
      <c r="V11" s="72" t="s">
        <v>170</v>
      </c>
      <c r="W11" s="77" t="s">
        <v>171</v>
      </c>
      <c r="X11" s="78" t="s">
        <v>21</v>
      </c>
      <c r="Y11" s="72" t="s">
        <v>172</v>
      </c>
      <c r="Z11" s="72" t="s">
        <v>173</v>
      </c>
      <c r="AA11" s="72" t="s">
        <v>173</v>
      </c>
      <c r="AB11" s="72" t="s">
        <v>173</v>
      </c>
    </row>
    <row r="12" spans="1:28" s="36" customFormat="1" ht="15" customHeight="1">
      <c r="A12" s="79" t="s">
        <v>174</v>
      </c>
      <c r="B12" s="80"/>
      <c r="C12" s="80"/>
      <c r="D12" s="81"/>
      <c r="E12" s="81"/>
      <c r="F12" s="81">
        <v>1</v>
      </c>
      <c r="G12" s="32">
        <v>2</v>
      </c>
      <c r="H12" s="82">
        <v>3</v>
      </c>
      <c r="I12" s="79"/>
      <c r="J12" s="79" t="s">
        <v>175</v>
      </c>
      <c r="K12" s="81">
        <v>1</v>
      </c>
      <c r="L12" s="32">
        <v>2</v>
      </c>
      <c r="M12" s="82">
        <v>3</v>
      </c>
      <c r="N12"/>
      <c r="O12" s="79" t="s">
        <v>175</v>
      </c>
      <c r="P12" s="79" t="s">
        <v>176</v>
      </c>
      <c r="Q12" s="81">
        <v>1</v>
      </c>
      <c r="R12" s="32">
        <v>2</v>
      </c>
      <c r="S12" s="82">
        <v>3</v>
      </c>
      <c r="T12"/>
      <c r="U12" s="79" t="s">
        <v>175</v>
      </c>
      <c r="V12" s="79"/>
      <c r="W12" s="83"/>
      <c r="X12" s="84"/>
      <c r="Y12" s="80"/>
      <c r="Z12" s="80"/>
      <c r="AA12" s="80"/>
      <c r="AB12" s="80"/>
    </row>
    <row r="13" spans="1:28" s="36" customFormat="1" ht="18" customHeight="1">
      <c r="A13" s="85">
        <v>940822</v>
      </c>
      <c r="B13" s="86">
        <v>54</v>
      </c>
      <c r="C13" s="99">
        <v>56</v>
      </c>
      <c r="D13" s="88" t="s">
        <v>119</v>
      </c>
      <c r="E13" s="89" t="s">
        <v>23</v>
      </c>
      <c r="F13" s="90">
        <v>72.5</v>
      </c>
      <c r="G13" s="90">
        <v>-80</v>
      </c>
      <c r="H13" s="90">
        <v>82.5</v>
      </c>
      <c r="I13" s="91">
        <f aca="true" t="shared" si="0" ref="I13:I27">MAX(F13,G13,H13)</f>
        <v>82.5</v>
      </c>
      <c r="J13" s="92">
        <f aca="true" t="shared" si="1" ref="J13:J27">IF(I13&lt;0,0,I13)</f>
        <v>82.5</v>
      </c>
      <c r="K13" s="93">
        <v>32.5</v>
      </c>
      <c r="L13" s="90">
        <v>35</v>
      </c>
      <c r="M13" s="90">
        <v>-37.5</v>
      </c>
      <c r="N13" s="92">
        <f aca="true" t="shared" si="2" ref="N13:N27">MAX(K13,L13,M13)</f>
        <v>35</v>
      </c>
      <c r="O13" s="92">
        <f aca="true" t="shared" si="3" ref="O13:O27">IF(N13&lt;0,0,N13)</f>
        <v>35</v>
      </c>
      <c r="P13" s="92">
        <f aca="true" t="shared" si="4" ref="P13:P27">SUM(J13+O13)</f>
        <v>117.5</v>
      </c>
      <c r="Q13" s="93">
        <v>75</v>
      </c>
      <c r="R13" s="90">
        <v>-86</v>
      </c>
      <c r="S13" s="90">
        <v>-86</v>
      </c>
      <c r="T13" s="92">
        <f aca="true" t="shared" si="5" ref="T13:T27">MAX(Q13,R13,S13)</f>
        <v>75</v>
      </c>
      <c r="U13" s="92">
        <f aca="true" t="shared" si="6" ref="U13:U27">IF(T13&lt;0,0,T13)</f>
        <v>75</v>
      </c>
      <c r="V13" s="92">
        <f aca="true" t="shared" si="7" ref="V13:V27">SUM(J13+O13+U13)</f>
        <v>192.5</v>
      </c>
      <c r="W13" s="126">
        <v>1.2106</v>
      </c>
      <c r="X13" s="91">
        <f aca="true" t="shared" si="8" ref="X13:X27">SUM(V13*W13)</f>
        <v>233.04049999999998</v>
      </c>
      <c r="Y13" s="95"/>
      <c r="Z13" s="90"/>
      <c r="AA13" s="90"/>
      <c r="AB13" s="90"/>
    </row>
    <row r="14" spans="1:28" s="36" customFormat="1" ht="18" customHeight="1">
      <c r="A14" s="85">
        <v>940207</v>
      </c>
      <c r="B14" s="86">
        <v>66</v>
      </c>
      <c r="C14" s="98">
        <v>67.5</v>
      </c>
      <c r="D14" s="88" t="s">
        <v>124</v>
      </c>
      <c r="E14" s="89" t="s">
        <v>23</v>
      </c>
      <c r="F14" s="90">
        <v>107.5</v>
      </c>
      <c r="G14" s="90">
        <v>115</v>
      </c>
      <c r="H14" s="90">
        <v>120</v>
      </c>
      <c r="I14" s="91">
        <f t="shared" si="0"/>
        <v>120</v>
      </c>
      <c r="J14" s="92">
        <f t="shared" si="1"/>
        <v>120</v>
      </c>
      <c r="K14" s="93">
        <v>32.5</v>
      </c>
      <c r="L14" s="90">
        <v>37.5</v>
      </c>
      <c r="M14" s="90">
        <v>40</v>
      </c>
      <c r="N14" s="92">
        <f t="shared" si="2"/>
        <v>40</v>
      </c>
      <c r="O14" s="92">
        <f t="shared" si="3"/>
        <v>40</v>
      </c>
      <c r="P14" s="92">
        <f t="shared" si="4"/>
        <v>160</v>
      </c>
      <c r="Q14" s="93">
        <v>107.5</v>
      </c>
      <c r="R14" s="90">
        <v>-115</v>
      </c>
      <c r="S14" s="90">
        <v>-115</v>
      </c>
      <c r="T14" s="92">
        <f t="shared" si="5"/>
        <v>107.5</v>
      </c>
      <c r="U14" s="92">
        <f t="shared" si="6"/>
        <v>107.5</v>
      </c>
      <c r="V14" s="92">
        <f t="shared" si="7"/>
        <v>267.5</v>
      </c>
      <c r="W14" s="126">
        <v>1.0374</v>
      </c>
      <c r="X14" s="91">
        <f t="shared" si="8"/>
        <v>277.5045</v>
      </c>
      <c r="Y14" s="95"/>
      <c r="Z14" s="90"/>
      <c r="AA14" s="90"/>
      <c r="AB14" s="90"/>
    </row>
    <row r="15" spans="1:28" s="36" customFormat="1" ht="18" customHeight="1">
      <c r="A15" s="85">
        <v>930510</v>
      </c>
      <c r="B15" s="86">
        <v>64.8</v>
      </c>
      <c r="C15" s="99">
        <v>67.5</v>
      </c>
      <c r="D15" s="88" t="s">
        <v>33</v>
      </c>
      <c r="E15" s="89" t="s">
        <v>23</v>
      </c>
      <c r="F15" s="90">
        <v>112.5</v>
      </c>
      <c r="G15" s="90">
        <v>117.5</v>
      </c>
      <c r="H15" s="90">
        <v>-123.5</v>
      </c>
      <c r="I15" s="91">
        <f t="shared" si="0"/>
        <v>117.5</v>
      </c>
      <c r="J15" s="92">
        <f t="shared" si="1"/>
        <v>117.5</v>
      </c>
      <c r="K15" s="93">
        <v>50</v>
      </c>
      <c r="L15" s="90">
        <v>52.5</v>
      </c>
      <c r="M15" s="90">
        <v>53.5</v>
      </c>
      <c r="N15" s="92">
        <f t="shared" si="2"/>
        <v>53.5</v>
      </c>
      <c r="O15" s="92">
        <f t="shared" si="3"/>
        <v>53.5</v>
      </c>
      <c r="P15" s="92">
        <f t="shared" si="4"/>
        <v>171</v>
      </c>
      <c r="Q15" s="93">
        <v>105</v>
      </c>
      <c r="R15" s="90">
        <v>110</v>
      </c>
      <c r="S15" s="90"/>
      <c r="T15" s="92">
        <f t="shared" si="5"/>
        <v>110</v>
      </c>
      <c r="U15" s="92">
        <f t="shared" si="6"/>
        <v>110</v>
      </c>
      <c r="V15" s="92">
        <f t="shared" si="7"/>
        <v>281</v>
      </c>
      <c r="W15" s="126">
        <v>1.0515</v>
      </c>
      <c r="X15" s="91">
        <f t="shared" si="8"/>
        <v>295.47150000000005</v>
      </c>
      <c r="Y15" s="95"/>
      <c r="Z15" s="90"/>
      <c r="AA15" s="90"/>
      <c r="AB15" s="90"/>
    </row>
    <row r="16" spans="1:28" s="36" customFormat="1" ht="18" customHeight="1">
      <c r="A16" s="85">
        <f>blad1!B42</f>
        <v>0</v>
      </c>
      <c r="B16" s="86">
        <f>blad1!E42</f>
        <v>0</v>
      </c>
      <c r="C16" s="98"/>
      <c r="D16" s="88">
        <f>blad1!C42</f>
        <v>0</v>
      </c>
      <c r="E16" s="89">
        <f>blad1!D42</f>
        <v>0</v>
      </c>
      <c r="F16" s="90">
        <f>blad1!F42</f>
        <v>0</v>
      </c>
      <c r="G16" s="90"/>
      <c r="H16" s="90"/>
      <c r="I16" s="91">
        <f t="shared" si="0"/>
        <v>0</v>
      </c>
      <c r="J16" s="92">
        <f t="shared" si="1"/>
        <v>0</v>
      </c>
      <c r="K16" s="93">
        <f>blad1!G42</f>
        <v>0</v>
      </c>
      <c r="L16" s="90"/>
      <c r="M16" s="90"/>
      <c r="N16" s="92">
        <f t="shared" si="2"/>
        <v>0</v>
      </c>
      <c r="O16" s="92">
        <f t="shared" si="3"/>
        <v>0</v>
      </c>
      <c r="P16" s="92">
        <f t="shared" si="4"/>
        <v>0</v>
      </c>
      <c r="Q16" s="93">
        <f>blad1!H42</f>
        <v>0</v>
      </c>
      <c r="R16" s="90"/>
      <c r="S16" s="90"/>
      <c r="T16" s="92">
        <f t="shared" si="5"/>
        <v>0</v>
      </c>
      <c r="U16" s="92">
        <f t="shared" si="6"/>
        <v>0</v>
      </c>
      <c r="V16" s="92">
        <f t="shared" si="7"/>
        <v>0</v>
      </c>
      <c r="W16" s="94">
        <f aca="true" t="shared" si="9" ref="W16:W27">IF(B16&lt;&gt;0,VLOOKUP(INT(B16),Wilksmen,(B16-INT(B16))*10+2),0)</f>
        <v>0</v>
      </c>
      <c r="X16" s="91">
        <f t="shared" si="8"/>
        <v>0</v>
      </c>
      <c r="Y16" s="95"/>
      <c r="Z16" s="95"/>
      <c r="AA16" s="90"/>
      <c r="AB16" s="90"/>
    </row>
    <row r="17" spans="1:28" s="36" customFormat="1" ht="18" customHeight="1">
      <c r="A17" s="85">
        <f>blad1!B43</f>
        <v>0</v>
      </c>
      <c r="B17" s="86">
        <f>blad1!E43</f>
        <v>0</v>
      </c>
      <c r="C17" s="99"/>
      <c r="D17" s="88">
        <f>blad1!C43</f>
        <v>0</v>
      </c>
      <c r="E17" s="89">
        <f>blad1!D43</f>
        <v>0</v>
      </c>
      <c r="F17" s="90">
        <f>blad1!F43</f>
        <v>0</v>
      </c>
      <c r="G17" s="90"/>
      <c r="H17" s="90"/>
      <c r="I17" s="91">
        <f t="shared" si="0"/>
        <v>0</v>
      </c>
      <c r="J17" s="92">
        <f t="shared" si="1"/>
        <v>0</v>
      </c>
      <c r="K17" s="93">
        <f>blad1!G43</f>
        <v>0</v>
      </c>
      <c r="L17" s="90"/>
      <c r="M17" s="90"/>
      <c r="N17" s="92">
        <f t="shared" si="2"/>
        <v>0</v>
      </c>
      <c r="O17" s="92">
        <f t="shared" si="3"/>
        <v>0</v>
      </c>
      <c r="P17" s="92">
        <f t="shared" si="4"/>
        <v>0</v>
      </c>
      <c r="Q17" s="93">
        <f>blad1!H43</f>
        <v>0</v>
      </c>
      <c r="R17" s="90"/>
      <c r="S17" s="90"/>
      <c r="T17" s="92">
        <f t="shared" si="5"/>
        <v>0</v>
      </c>
      <c r="U17" s="92">
        <f t="shared" si="6"/>
        <v>0</v>
      </c>
      <c r="V17" s="92">
        <f t="shared" si="7"/>
        <v>0</v>
      </c>
      <c r="W17" s="94">
        <f t="shared" si="9"/>
        <v>0</v>
      </c>
      <c r="X17" s="91">
        <f t="shared" si="8"/>
        <v>0</v>
      </c>
      <c r="Y17" s="95"/>
      <c r="Z17" s="90"/>
      <c r="AA17" s="90"/>
      <c r="AB17" s="90"/>
    </row>
    <row r="18" spans="1:28" s="36" customFormat="1" ht="18" customHeight="1">
      <c r="A18" s="85">
        <f>blad1!B44</f>
        <v>0</v>
      </c>
      <c r="B18" s="86">
        <f>blad1!E44</f>
        <v>0</v>
      </c>
      <c r="C18" s="98"/>
      <c r="D18" s="88">
        <f>blad1!C44</f>
        <v>0</v>
      </c>
      <c r="E18" s="89">
        <f>blad1!D44</f>
        <v>0</v>
      </c>
      <c r="F18" s="90">
        <f>blad1!F44</f>
        <v>0</v>
      </c>
      <c r="G18" s="90"/>
      <c r="H18" s="90"/>
      <c r="I18" s="91">
        <f t="shared" si="0"/>
        <v>0</v>
      </c>
      <c r="J18" s="92">
        <f t="shared" si="1"/>
        <v>0</v>
      </c>
      <c r="K18" s="93">
        <f>blad1!G44</f>
        <v>0</v>
      </c>
      <c r="L18" s="90"/>
      <c r="M18" s="90"/>
      <c r="N18" s="92">
        <f t="shared" si="2"/>
        <v>0</v>
      </c>
      <c r="O18" s="92">
        <f t="shared" si="3"/>
        <v>0</v>
      </c>
      <c r="P18" s="92">
        <f t="shared" si="4"/>
        <v>0</v>
      </c>
      <c r="Q18" s="93">
        <f>blad1!H44</f>
        <v>0</v>
      </c>
      <c r="R18" s="90"/>
      <c r="S18" s="90"/>
      <c r="T18" s="92">
        <f t="shared" si="5"/>
        <v>0</v>
      </c>
      <c r="U18" s="92">
        <f t="shared" si="6"/>
        <v>0</v>
      </c>
      <c r="V18" s="92">
        <f t="shared" si="7"/>
        <v>0</v>
      </c>
      <c r="W18" s="94">
        <f t="shared" si="9"/>
        <v>0</v>
      </c>
      <c r="X18" s="91">
        <f t="shared" si="8"/>
        <v>0</v>
      </c>
      <c r="Y18" s="90"/>
      <c r="Z18" s="90"/>
      <c r="AA18" s="90"/>
      <c r="AB18" s="90"/>
    </row>
    <row r="19" spans="1:28" s="36" customFormat="1" ht="18" customHeight="1">
      <c r="A19" s="85">
        <f>blad1!B45</f>
        <v>0</v>
      </c>
      <c r="B19" s="86">
        <f>blad1!E45</f>
        <v>0</v>
      </c>
      <c r="C19" s="98"/>
      <c r="D19" s="88">
        <f>blad1!C45</f>
        <v>0</v>
      </c>
      <c r="E19" s="89">
        <f>blad1!D45</f>
        <v>0</v>
      </c>
      <c r="F19" s="90">
        <f>blad1!F45</f>
        <v>0</v>
      </c>
      <c r="G19" s="90"/>
      <c r="H19" s="90"/>
      <c r="I19" s="91">
        <f t="shared" si="0"/>
        <v>0</v>
      </c>
      <c r="J19" s="92">
        <f t="shared" si="1"/>
        <v>0</v>
      </c>
      <c r="K19" s="93">
        <f>blad1!G45</f>
        <v>0</v>
      </c>
      <c r="L19" s="90"/>
      <c r="M19" s="90"/>
      <c r="N19" s="92">
        <f t="shared" si="2"/>
        <v>0</v>
      </c>
      <c r="O19" s="92">
        <f t="shared" si="3"/>
        <v>0</v>
      </c>
      <c r="P19" s="92">
        <f t="shared" si="4"/>
        <v>0</v>
      </c>
      <c r="Q19" s="93">
        <f>blad1!H45</f>
        <v>0</v>
      </c>
      <c r="R19" s="90"/>
      <c r="S19" s="90"/>
      <c r="T19" s="92">
        <f t="shared" si="5"/>
        <v>0</v>
      </c>
      <c r="U19" s="92">
        <f t="shared" si="6"/>
        <v>0</v>
      </c>
      <c r="V19" s="92">
        <f t="shared" si="7"/>
        <v>0</v>
      </c>
      <c r="W19" s="94">
        <f t="shared" si="9"/>
        <v>0</v>
      </c>
      <c r="X19" s="91">
        <f t="shared" si="8"/>
        <v>0</v>
      </c>
      <c r="Y19" s="90"/>
      <c r="Z19" s="90"/>
      <c r="AA19" s="90"/>
      <c r="AB19" s="90"/>
    </row>
    <row r="20" spans="1:28" s="36" customFormat="1" ht="18" customHeight="1">
      <c r="A20" s="85">
        <f>blad1!B46</f>
        <v>0</v>
      </c>
      <c r="B20" s="86">
        <f>blad1!E46</f>
        <v>0</v>
      </c>
      <c r="C20" s="99"/>
      <c r="D20" s="88">
        <f>blad1!C46</f>
        <v>0</v>
      </c>
      <c r="E20" s="89">
        <f>blad1!D46</f>
        <v>0</v>
      </c>
      <c r="F20" s="90">
        <f>blad1!F46</f>
        <v>0</v>
      </c>
      <c r="G20" s="90"/>
      <c r="H20" s="90"/>
      <c r="I20" s="91">
        <f t="shared" si="0"/>
        <v>0</v>
      </c>
      <c r="J20" s="92">
        <f t="shared" si="1"/>
        <v>0</v>
      </c>
      <c r="K20" s="93">
        <f>blad1!G46</f>
        <v>0</v>
      </c>
      <c r="L20" s="90"/>
      <c r="M20" s="90"/>
      <c r="N20" s="92">
        <f t="shared" si="2"/>
        <v>0</v>
      </c>
      <c r="O20" s="92">
        <f t="shared" si="3"/>
        <v>0</v>
      </c>
      <c r="P20" s="92">
        <f t="shared" si="4"/>
        <v>0</v>
      </c>
      <c r="Q20" s="93">
        <f>blad1!H46</f>
        <v>0</v>
      </c>
      <c r="R20" s="90"/>
      <c r="S20" s="90"/>
      <c r="T20" s="92">
        <f t="shared" si="5"/>
        <v>0</v>
      </c>
      <c r="U20" s="92">
        <f t="shared" si="6"/>
        <v>0</v>
      </c>
      <c r="V20" s="92">
        <f t="shared" si="7"/>
        <v>0</v>
      </c>
      <c r="W20" s="94">
        <f t="shared" si="9"/>
        <v>0</v>
      </c>
      <c r="X20" s="91">
        <f t="shared" si="8"/>
        <v>0</v>
      </c>
      <c r="Y20" s="90"/>
      <c r="Z20" s="90"/>
      <c r="AA20" s="90"/>
      <c r="AB20" s="90"/>
    </row>
    <row r="21" spans="1:28" s="36" customFormat="1" ht="18" customHeight="1">
      <c r="A21" s="85">
        <f>blad1!B47</f>
        <v>0</v>
      </c>
      <c r="B21" s="86">
        <f>blad1!E47</f>
        <v>0</v>
      </c>
      <c r="C21" s="98"/>
      <c r="D21" s="88">
        <f>blad1!C47</f>
        <v>0</v>
      </c>
      <c r="E21" s="89">
        <f>blad1!D47</f>
        <v>0</v>
      </c>
      <c r="F21" s="90">
        <f>blad1!F47</f>
        <v>0</v>
      </c>
      <c r="G21" s="90"/>
      <c r="H21" s="90"/>
      <c r="I21" s="91">
        <f t="shared" si="0"/>
        <v>0</v>
      </c>
      <c r="J21" s="92">
        <f t="shared" si="1"/>
        <v>0</v>
      </c>
      <c r="K21" s="93">
        <f>blad1!G47</f>
        <v>0</v>
      </c>
      <c r="L21" s="90"/>
      <c r="M21" s="90"/>
      <c r="N21" s="92">
        <f t="shared" si="2"/>
        <v>0</v>
      </c>
      <c r="O21" s="92">
        <f t="shared" si="3"/>
        <v>0</v>
      </c>
      <c r="P21" s="92">
        <f t="shared" si="4"/>
        <v>0</v>
      </c>
      <c r="Q21" s="93">
        <f>blad1!H47</f>
        <v>0</v>
      </c>
      <c r="R21" s="90"/>
      <c r="S21" s="90"/>
      <c r="T21" s="92">
        <f t="shared" si="5"/>
        <v>0</v>
      </c>
      <c r="U21" s="92">
        <f t="shared" si="6"/>
        <v>0</v>
      </c>
      <c r="V21" s="92">
        <f t="shared" si="7"/>
        <v>0</v>
      </c>
      <c r="W21" s="94">
        <f t="shared" si="9"/>
        <v>0</v>
      </c>
      <c r="X21" s="91">
        <f t="shared" si="8"/>
        <v>0</v>
      </c>
      <c r="Y21" s="90"/>
      <c r="Z21" s="90"/>
      <c r="AA21" s="90"/>
      <c r="AB21" s="90"/>
    </row>
    <row r="22" spans="1:28" s="36" customFormat="1" ht="18" customHeight="1">
      <c r="A22" s="85">
        <f>blad1!B48</f>
        <v>0</v>
      </c>
      <c r="B22" s="86">
        <f>blad1!E48</f>
        <v>0</v>
      </c>
      <c r="C22" s="99"/>
      <c r="D22" s="88">
        <f>blad1!C48</f>
        <v>0</v>
      </c>
      <c r="E22" s="89">
        <f>blad1!D48</f>
        <v>0</v>
      </c>
      <c r="F22" s="90">
        <f>blad1!F48</f>
        <v>0</v>
      </c>
      <c r="G22" s="90"/>
      <c r="H22" s="90"/>
      <c r="I22" s="91">
        <f t="shared" si="0"/>
        <v>0</v>
      </c>
      <c r="J22" s="92">
        <f t="shared" si="1"/>
        <v>0</v>
      </c>
      <c r="K22" s="93">
        <f>blad1!G48</f>
        <v>0</v>
      </c>
      <c r="L22" s="90"/>
      <c r="M22" s="90"/>
      <c r="N22" s="92">
        <f t="shared" si="2"/>
        <v>0</v>
      </c>
      <c r="O22" s="92">
        <f t="shared" si="3"/>
        <v>0</v>
      </c>
      <c r="P22" s="92">
        <f t="shared" si="4"/>
        <v>0</v>
      </c>
      <c r="Q22" s="93">
        <f>blad1!H48</f>
        <v>0</v>
      </c>
      <c r="R22" s="90"/>
      <c r="S22" s="90"/>
      <c r="T22" s="92">
        <f t="shared" si="5"/>
        <v>0</v>
      </c>
      <c r="U22" s="92">
        <f t="shared" si="6"/>
        <v>0</v>
      </c>
      <c r="V22" s="92">
        <f t="shared" si="7"/>
        <v>0</v>
      </c>
      <c r="W22" s="94">
        <f t="shared" si="9"/>
        <v>0</v>
      </c>
      <c r="X22" s="91">
        <f t="shared" si="8"/>
        <v>0</v>
      </c>
      <c r="Y22" s="90"/>
      <c r="Z22" s="90"/>
      <c r="AA22" s="90"/>
      <c r="AB22" s="90"/>
    </row>
    <row r="23" spans="1:28" s="36" customFormat="1" ht="18" customHeight="1">
      <c r="A23" s="85">
        <f>blad1!B49</f>
        <v>0</v>
      </c>
      <c r="B23" s="86">
        <f>blad1!E49</f>
        <v>0</v>
      </c>
      <c r="C23" s="98"/>
      <c r="D23" s="88">
        <f>blad1!C49</f>
        <v>0</v>
      </c>
      <c r="E23" s="89">
        <f>blad1!D49</f>
        <v>0</v>
      </c>
      <c r="F23" s="90">
        <f>blad1!F49</f>
        <v>0</v>
      </c>
      <c r="G23" s="90"/>
      <c r="H23" s="90"/>
      <c r="I23" s="91">
        <f t="shared" si="0"/>
        <v>0</v>
      </c>
      <c r="J23" s="92">
        <f t="shared" si="1"/>
        <v>0</v>
      </c>
      <c r="K23" s="93">
        <f>blad1!G49</f>
        <v>0</v>
      </c>
      <c r="L23" s="90"/>
      <c r="M23" s="90"/>
      <c r="N23" s="92">
        <f t="shared" si="2"/>
        <v>0</v>
      </c>
      <c r="O23" s="92">
        <f t="shared" si="3"/>
        <v>0</v>
      </c>
      <c r="P23" s="92">
        <f t="shared" si="4"/>
        <v>0</v>
      </c>
      <c r="Q23" s="93">
        <f>blad1!H49</f>
        <v>0</v>
      </c>
      <c r="R23" s="90"/>
      <c r="S23" s="90"/>
      <c r="T23" s="92">
        <f t="shared" si="5"/>
        <v>0</v>
      </c>
      <c r="U23" s="92">
        <f t="shared" si="6"/>
        <v>0</v>
      </c>
      <c r="V23" s="92">
        <f t="shared" si="7"/>
        <v>0</v>
      </c>
      <c r="W23" s="94">
        <f t="shared" si="9"/>
        <v>0</v>
      </c>
      <c r="X23" s="91">
        <f t="shared" si="8"/>
        <v>0</v>
      </c>
      <c r="Y23" s="90"/>
      <c r="Z23" s="90"/>
      <c r="AA23" s="90"/>
      <c r="AB23" s="90"/>
    </row>
    <row r="24" spans="1:28" s="36" customFormat="1" ht="18" customHeight="1">
      <c r="A24" s="85">
        <f>blad1!B50</f>
        <v>0</v>
      </c>
      <c r="B24" s="86">
        <f>blad1!E50</f>
        <v>0</v>
      </c>
      <c r="C24" s="98"/>
      <c r="D24" s="88">
        <f>blad1!C50</f>
        <v>0</v>
      </c>
      <c r="E24" s="89">
        <f>blad1!D50</f>
        <v>0</v>
      </c>
      <c r="F24" s="90">
        <f>blad1!F50</f>
        <v>0</v>
      </c>
      <c r="G24" s="90"/>
      <c r="H24" s="90"/>
      <c r="I24" s="91">
        <f t="shared" si="0"/>
        <v>0</v>
      </c>
      <c r="J24" s="92">
        <f t="shared" si="1"/>
        <v>0</v>
      </c>
      <c r="K24" s="93">
        <f>blad1!G50</f>
        <v>0</v>
      </c>
      <c r="L24" s="90"/>
      <c r="M24" s="90"/>
      <c r="N24" s="92">
        <f t="shared" si="2"/>
        <v>0</v>
      </c>
      <c r="O24" s="92">
        <f t="shared" si="3"/>
        <v>0</v>
      </c>
      <c r="P24" s="92">
        <f t="shared" si="4"/>
        <v>0</v>
      </c>
      <c r="Q24" s="93">
        <f>blad1!H50</f>
        <v>0</v>
      </c>
      <c r="R24" s="90"/>
      <c r="S24" s="90"/>
      <c r="T24" s="92">
        <f t="shared" si="5"/>
        <v>0</v>
      </c>
      <c r="U24" s="92">
        <f t="shared" si="6"/>
        <v>0</v>
      </c>
      <c r="V24" s="92">
        <f t="shared" si="7"/>
        <v>0</v>
      </c>
      <c r="W24" s="94">
        <f t="shared" si="9"/>
        <v>0</v>
      </c>
      <c r="X24" s="91">
        <f t="shared" si="8"/>
        <v>0</v>
      </c>
      <c r="Y24" s="90"/>
      <c r="Z24" s="90"/>
      <c r="AA24" s="90"/>
      <c r="AB24" s="90"/>
    </row>
    <row r="25" spans="1:28" s="36" customFormat="1" ht="18" customHeight="1">
      <c r="A25" s="85">
        <f>blad1!B51</f>
        <v>0</v>
      </c>
      <c r="B25" s="86">
        <f>blad1!E51</f>
        <v>0</v>
      </c>
      <c r="C25" s="96"/>
      <c r="D25" s="88">
        <f>blad1!C51</f>
        <v>0</v>
      </c>
      <c r="E25" s="89">
        <f>blad1!D51</f>
        <v>0</v>
      </c>
      <c r="F25" s="90">
        <f>blad1!F51</f>
        <v>0</v>
      </c>
      <c r="G25" s="90"/>
      <c r="H25" s="90"/>
      <c r="I25" s="91">
        <f t="shared" si="0"/>
        <v>0</v>
      </c>
      <c r="J25" s="92">
        <f t="shared" si="1"/>
        <v>0</v>
      </c>
      <c r="K25" s="93">
        <f>blad1!G51</f>
        <v>0</v>
      </c>
      <c r="L25" s="90"/>
      <c r="M25" s="90"/>
      <c r="N25" s="92">
        <f t="shared" si="2"/>
        <v>0</v>
      </c>
      <c r="O25" s="92">
        <f t="shared" si="3"/>
        <v>0</v>
      </c>
      <c r="P25" s="92">
        <f t="shared" si="4"/>
        <v>0</v>
      </c>
      <c r="Q25" s="93">
        <f>blad1!H51</f>
        <v>0</v>
      </c>
      <c r="R25" s="90"/>
      <c r="S25" s="90"/>
      <c r="T25" s="92">
        <f t="shared" si="5"/>
        <v>0</v>
      </c>
      <c r="U25" s="92">
        <f t="shared" si="6"/>
        <v>0</v>
      </c>
      <c r="V25" s="92">
        <f t="shared" si="7"/>
        <v>0</v>
      </c>
      <c r="W25" s="94">
        <f t="shared" si="9"/>
        <v>0</v>
      </c>
      <c r="X25" s="91">
        <f t="shared" si="8"/>
        <v>0</v>
      </c>
      <c r="Y25" s="90"/>
      <c r="Z25" s="90"/>
      <c r="AA25" s="90"/>
      <c r="AB25" s="90"/>
    </row>
    <row r="26" spans="1:31" ht="18" customHeight="1">
      <c r="A26" s="85">
        <f>blad1!B52</f>
        <v>0</v>
      </c>
      <c r="B26" s="86">
        <f>blad1!E52</f>
        <v>0</v>
      </c>
      <c r="C26" s="38"/>
      <c r="D26" s="88">
        <f>blad1!C52</f>
        <v>0</v>
      </c>
      <c r="E26" s="89">
        <f>blad1!D52</f>
        <v>0</v>
      </c>
      <c r="F26" s="90">
        <f>blad1!F52</f>
        <v>0</v>
      </c>
      <c r="G26" s="38"/>
      <c r="H26" s="38"/>
      <c r="I26" s="91">
        <f t="shared" si="0"/>
        <v>0</v>
      </c>
      <c r="J26" s="92">
        <f t="shared" si="1"/>
        <v>0</v>
      </c>
      <c r="K26" s="93">
        <f>blad1!G52</f>
        <v>0</v>
      </c>
      <c r="L26" s="38"/>
      <c r="M26" s="38"/>
      <c r="N26" s="92">
        <f t="shared" si="2"/>
        <v>0</v>
      </c>
      <c r="O26" s="92">
        <f t="shared" si="3"/>
        <v>0</v>
      </c>
      <c r="P26" s="92">
        <f t="shared" si="4"/>
        <v>0</v>
      </c>
      <c r="Q26" s="93">
        <f>blad1!H52</f>
        <v>0</v>
      </c>
      <c r="R26" s="38"/>
      <c r="S26" s="38"/>
      <c r="T26" s="92">
        <f t="shared" si="5"/>
        <v>0</v>
      </c>
      <c r="U26" s="92">
        <f t="shared" si="6"/>
        <v>0</v>
      </c>
      <c r="V26" s="92">
        <f t="shared" si="7"/>
        <v>0</v>
      </c>
      <c r="W26" s="94">
        <f t="shared" si="9"/>
        <v>0</v>
      </c>
      <c r="X26" s="91">
        <f t="shared" si="8"/>
        <v>0</v>
      </c>
      <c r="Y26" s="38"/>
      <c r="Z26" s="38"/>
      <c r="AA26" s="38"/>
      <c r="AB26" s="38"/>
      <c r="AC26" s="36"/>
      <c r="AD26" s="36"/>
      <c r="AE26" s="36"/>
    </row>
    <row r="27" spans="1:28" s="101" customFormat="1" ht="18" customHeight="1">
      <c r="A27" s="85">
        <f>blad1!B53</f>
        <v>0</v>
      </c>
      <c r="B27" s="86">
        <f>blad1!E53</f>
        <v>0</v>
      </c>
      <c r="C27" s="100"/>
      <c r="D27" s="88">
        <f>blad1!C53</f>
        <v>0</v>
      </c>
      <c r="E27" s="89">
        <f>blad1!D53</f>
        <v>0</v>
      </c>
      <c r="F27" s="90">
        <f>blad1!F53</f>
        <v>0</v>
      </c>
      <c r="G27" s="100"/>
      <c r="H27" s="100"/>
      <c r="I27" s="91">
        <f t="shared" si="0"/>
        <v>0</v>
      </c>
      <c r="J27" s="92">
        <f t="shared" si="1"/>
        <v>0</v>
      </c>
      <c r="K27" s="93">
        <f>blad1!G53</f>
        <v>0</v>
      </c>
      <c r="L27" s="100"/>
      <c r="M27" s="100"/>
      <c r="N27" s="92">
        <f t="shared" si="2"/>
        <v>0</v>
      </c>
      <c r="O27" s="92">
        <f t="shared" si="3"/>
        <v>0</v>
      </c>
      <c r="P27" s="92">
        <f t="shared" si="4"/>
        <v>0</v>
      </c>
      <c r="Q27" s="93">
        <f>blad1!H53</f>
        <v>0</v>
      </c>
      <c r="R27" s="100"/>
      <c r="S27" s="100"/>
      <c r="T27" s="92">
        <f t="shared" si="5"/>
        <v>0</v>
      </c>
      <c r="U27" s="92">
        <f t="shared" si="6"/>
        <v>0</v>
      </c>
      <c r="V27" s="92">
        <f t="shared" si="7"/>
        <v>0</v>
      </c>
      <c r="W27" s="94">
        <f t="shared" si="9"/>
        <v>0</v>
      </c>
      <c r="X27" s="91">
        <f t="shared" si="8"/>
        <v>0</v>
      </c>
      <c r="Y27" s="100"/>
      <c r="Z27" s="100"/>
      <c r="AA27" s="100"/>
      <c r="AB27" s="100"/>
    </row>
    <row r="28" spans="1:28" s="101" customFormat="1" ht="18" customHeight="1">
      <c r="A28" s="50"/>
      <c r="B28" s="102"/>
      <c r="C28" s="50"/>
      <c r="D28" s="50"/>
      <c r="E28" s="50"/>
      <c r="F28" s="103"/>
      <c r="G28" s="50"/>
      <c r="H28" s="50"/>
      <c r="I28" s="104"/>
      <c r="J28" s="105"/>
      <c r="K28" s="103"/>
      <c r="L28" s="50"/>
      <c r="M28" s="50"/>
      <c r="N28" s="105"/>
      <c r="O28" s="105"/>
      <c r="P28" s="105"/>
      <c r="Q28" s="103"/>
      <c r="R28" s="50"/>
      <c r="S28" s="50"/>
      <c r="T28" s="105"/>
      <c r="U28" s="105"/>
      <c r="V28" s="105"/>
      <c r="W28" s="106"/>
      <c r="X28" s="104"/>
      <c r="Y28" s="50"/>
      <c r="Z28" s="50"/>
      <c r="AA28" s="50"/>
      <c r="AB28" s="50"/>
    </row>
    <row r="29" spans="1:28" s="101" customFormat="1" ht="18" customHeight="1">
      <c r="A29" s="107" t="s">
        <v>180</v>
      </c>
      <c r="B29" s="108"/>
      <c r="C29" s="50"/>
      <c r="D29" s="103"/>
      <c r="E29" s="50"/>
      <c r="F29" s="104"/>
      <c r="G29" s="105"/>
      <c r="H29" s="103"/>
      <c r="I29" s="50"/>
      <c r="J29" s="50"/>
      <c r="K29" s="105"/>
      <c r="L29" s="105"/>
      <c r="M29" s="105"/>
      <c r="N29" s="103"/>
      <c r="O29" s="50"/>
      <c r="P29" s="50"/>
      <c r="Q29" s="105"/>
      <c r="R29" s="109" t="s">
        <v>181</v>
      </c>
      <c r="S29" s="105"/>
      <c r="T29" s="106"/>
      <c r="U29" s="104"/>
      <c r="V29" s="105"/>
      <c r="W29" s="106"/>
      <c r="X29" s="104"/>
      <c r="Y29" s="50"/>
      <c r="Z29" s="50"/>
      <c r="AA29" s="50"/>
      <c r="AB29" s="50"/>
    </row>
    <row r="30" spans="1:28" s="101" customFormat="1" ht="18" customHeight="1">
      <c r="A30" s="50"/>
      <c r="B30" s="102"/>
      <c r="C30" s="50"/>
      <c r="D30" s="50"/>
      <c r="E30" s="50"/>
      <c r="F30" s="103"/>
      <c r="G30" s="50"/>
      <c r="H30" s="50"/>
      <c r="I30" s="104"/>
      <c r="J30" s="105"/>
      <c r="K30" s="103"/>
      <c r="L30" s="50"/>
      <c r="M30" s="50"/>
      <c r="N30" s="105"/>
      <c r="O30" s="105"/>
      <c r="P30" s="105"/>
      <c r="Q30" s="103"/>
      <c r="R30" s="50"/>
      <c r="S30" s="50"/>
      <c r="T30" s="105"/>
      <c r="U30" s="105"/>
      <c r="V30" s="105"/>
      <c r="W30" s="106"/>
      <c r="X30" s="104"/>
      <c r="Y30" s="50"/>
      <c r="Z30" s="50"/>
      <c r="AA30" s="50"/>
      <c r="AB30" s="50"/>
    </row>
    <row r="31" spans="1:26" s="101" customFormat="1" ht="15" customHeight="1">
      <c r="A31" s="101" t="s">
        <v>182</v>
      </c>
      <c r="E31" s="101" t="s">
        <v>183</v>
      </c>
      <c r="G31"/>
      <c r="H31" s="101" t="s">
        <v>183</v>
      </c>
      <c r="I31" s="110"/>
      <c r="M31" s="111" t="s">
        <v>184</v>
      </c>
      <c r="R31" s="101" t="s">
        <v>185</v>
      </c>
      <c r="W31"/>
      <c r="X31" s="111" t="s">
        <v>186</v>
      </c>
      <c r="Y31" s="112"/>
      <c r="Z31" s="113"/>
    </row>
    <row r="32" spans="7:26" s="101" customFormat="1" ht="15" customHeight="1">
      <c r="G32" s="3"/>
      <c r="I32" s="110"/>
      <c r="M32" s="110"/>
      <c r="W32"/>
      <c r="X32" s="110"/>
      <c r="Y32" s="112"/>
      <c r="Z32" s="113"/>
    </row>
    <row r="33" spans="1:28" s="101" customFormat="1" ht="15" customHeight="1">
      <c r="A33" s="114"/>
      <c r="B33" s="114"/>
      <c r="C33" s="114"/>
      <c r="D33" s="114"/>
      <c r="E33" s="114"/>
      <c r="F33" s="114"/>
      <c r="G33" s="115"/>
      <c r="H33" s="114"/>
      <c r="I33" s="116"/>
      <c r="J33" s="117"/>
      <c r="K33" s="117"/>
      <c r="L33" s="117"/>
      <c r="M33" s="118"/>
      <c r="N33" s="117"/>
      <c r="O33" s="117"/>
      <c r="P33" s="117"/>
      <c r="Q33" s="117"/>
      <c r="R33" s="117"/>
      <c r="S33" s="117"/>
      <c r="T33" s="117"/>
      <c r="U33" s="117"/>
      <c r="V33" s="117"/>
      <c r="W33" s="31"/>
      <c r="X33" s="116"/>
      <c r="Y33" s="119"/>
      <c r="Z33" s="120"/>
      <c r="AA33" s="117"/>
      <c r="AB33" s="117"/>
    </row>
    <row r="34" spans="7:26" s="101" customFormat="1" ht="15" customHeight="1">
      <c r="G34"/>
      <c r="I34" s="110"/>
      <c r="M34" s="110"/>
      <c r="W34"/>
      <c r="X34" s="110"/>
      <c r="Y34" s="112"/>
      <c r="Z34" s="113"/>
    </row>
    <row r="35" spans="1:26" s="101" customFormat="1" ht="15" customHeight="1">
      <c r="A35" s="101" t="s">
        <v>187</v>
      </c>
      <c r="E35" s="101" t="s">
        <v>187</v>
      </c>
      <c r="G35"/>
      <c r="H35" s="101" t="s">
        <v>187</v>
      </c>
      <c r="I35" s="110"/>
      <c r="M35" s="101" t="s">
        <v>187</v>
      </c>
      <c r="R35" s="101" t="s">
        <v>187</v>
      </c>
      <c r="W35"/>
      <c r="X35" s="101" t="s">
        <v>187</v>
      </c>
      <c r="Y35" s="112"/>
      <c r="Z35" s="113"/>
    </row>
    <row r="36" spans="5:26" s="101" customFormat="1" ht="15" customHeight="1">
      <c r="E36"/>
      <c r="H36"/>
      <c r="I36"/>
      <c r="J36"/>
      <c r="L36" s="110"/>
      <c r="P36"/>
      <c r="Q36"/>
      <c r="R36" s="110"/>
      <c r="W36"/>
      <c r="X36" s="110"/>
      <c r="Y36" s="112"/>
      <c r="Z36" s="113"/>
    </row>
    <row r="37" spans="1:28" ht="15" customHeight="1">
      <c r="A37" s="121"/>
      <c r="B37" s="121"/>
      <c r="C37" s="32"/>
      <c r="D37" s="32"/>
      <c r="E37" s="31"/>
      <c r="F37" s="32"/>
      <c r="G37" s="32"/>
      <c r="H37" s="31"/>
      <c r="I37" s="31"/>
      <c r="J37" s="31"/>
      <c r="K37" s="121"/>
      <c r="L37" s="44"/>
      <c r="M37" s="32"/>
      <c r="N37" s="32"/>
      <c r="O37" s="32"/>
      <c r="P37" s="31"/>
      <c r="Q37" s="31"/>
      <c r="R37" s="122"/>
      <c r="S37" s="32"/>
      <c r="T37" s="32"/>
      <c r="U37" s="32"/>
      <c r="V37" s="32"/>
      <c r="W37" s="31"/>
      <c r="X37" s="44"/>
      <c r="Y37" s="45"/>
      <c r="Z37" s="46"/>
      <c r="AA37" s="32"/>
      <c r="AB37" s="32"/>
    </row>
  </sheetData>
  <hyperlinks>
    <hyperlink ref="R29" r:id="rId1" display="E-Mail: kansli@styrkelyft.se"/>
  </hyperlinks>
  <printOptions/>
  <pageMargins left="0.5902777777777778" right="0.5902777777777778" top="0.9840277777777778" bottom="0.7875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="70" zoomScaleNormal="70" workbookViewId="0" topLeftCell="A1">
      <selection activeCell="K39" sqref="K39"/>
    </sheetView>
  </sheetViews>
  <sheetFormatPr defaultColWidth="9.140625" defaultRowHeight="15" customHeight="1"/>
  <cols>
    <col min="1" max="1" width="9.28125" style="9" customWidth="1"/>
    <col min="2" max="2" width="7.00390625" style="9" customWidth="1"/>
    <col min="3" max="3" width="6.140625" style="9" customWidth="1"/>
    <col min="4" max="4" width="24.421875" style="9" customWidth="1"/>
    <col min="5" max="5" width="16.7109375" style="9" customWidth="1"/>
    <col min="6" max="6" width="2.421875" style="9" customWidth="1"/>
    <col min="7" max="9" width="6.140625" style="9" customWidth="1"/>
    <col min="10" max="10" width="0.9921875" style="9" customWidth="1"/>
    <col min="11" max="11" width="7.421875" style="10" customWidth="1"/>
    <col min="12" max="12" width="6.140625" style="9" customWidth="1"/>
    <col min="13" max="13" width="6.421875" style="9" customWidth="1"/>
    <col min="14" max="14" width="6.140625" style="9" customWidth="1"/>
    <col min="15" max="15" width="0.85546875" style="10" customWidth="1"/>
    <col min="16" max="16" width="6.28125" style="10" customWidth="1"/>
    <col min="17" max="17" width="6.8515625" style="10" customWidth="1"/>
    <col min="18" max="20" width="6.140625" style="9" customWidth="1"/>
    <col min="21" max="21" width="0.9921875" style="10" customWidth="1"/>
    <col min="22" max="22" width="7.28125" style="10" customWidth="1"/>
    <col min="23" max="23" width="8.421875" style="10" customWidth="1"/>
    <col min="24" max="24" width="8.00390625" style="42" customWidth="1"/>
    <col min="25" max="25" width="9.8515625" style="43" customWidth="1"/>
    <col min="26" max="26" width="5.7109375" style="9" customWidth="1"/>
    <col min="27" max="27" width="5.140625" style="9" customWidth="1"/>
    <col min="28" max="28" width="5.00390625" style="9" customWidth="1"/>
    <col min="29" max="29" width="5.57421875" style="9" customWidth="1"/>
    <col min="30" max="16384" width="9.140625" style="9" customWidth="1"/>
  </cols>
  <sheetData>
    <row r="1" spans="1:29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44"/>
      <c r="L1" s="32"/>
      <c r="M1" s="32"/>
      <c r="N1" s="32"/>
      <c r="O1" s="44"/>
      <c r="P1" s="44"/>
      <c r="Q1" s="44"/>
      <c r="R1" s="32"/>
      <c r="S1" s="32"/>
      <c r="T1" s="32"/>
      <c r="U1" s="44"/>
      <c r="V1" s="44"/>
      <c r="W1" s="44"/>
      <c r="X1" s="45"/>
      <c r="Y1" s="46"/>
      <c r="Z1" s="32"/>
      <c r="AA1" s="32"/>
      <c r="AB1" s="32"/>
      <c r="AC1" s="32"/>
    </row>
    <row r="2" spans="1:29" ht="15" customHeight="1">
      <c r="A2" s="47"/>
      <c r="B2" s="36"/>
      <c r="AC2" s="48"/>
    </row>
    <row r="3" spans="1:29" s="56" customFormat="1" ht="18.75" customHeight="1">
      <c r="A3" s="49"/>
      <c r="B3" s="50"/>
      <c r="C3" s="51"/>
      <c r="D3" s="51"/>
      <c r="E3" s="51"/>
      <c r="F3" s="51"/>
      <c r="G3" s="51"/>
      <c r="H3" s="51"/>
      <c r="I3" s="52" t="s">
        <v>146</v>
      </c>
      <c r="J3" s="53"/>
      <c r="K3" s="53"/>
      <c r="L3" s="51"/>
      <c r="M3" s="51"/>
      <c r="N3" s="51"/>
      <c r="O3" s="3"/>
      <c r="P3" s="3"/>
      <c r="Q3" s="53"/>
      <c r="R3" s="51"/>
      <c r="S3" s="51"/>
      <c r="T3" s="53" t="s">
        <v>147</v>
      </c>
      <c r="U3" s="53"/>
      <c r="V3" s="53"/>
      <c r="W3" s="54" t="str">
        <f>blad1!K5</f>
        <v>Kalmar AK</v>
      </c>
      <c r="X3" s="51"/>
      <c r="Y3" s="51"/>
      <c r="Z3" s="51"/>
      <c r="AA3" s="51"/>
      <c r="AB3" s="51"/>
      <c r="AC3" s="55"/>
    </row>
    <row r="4" spans="1:29" s="56" customFormat="1" ht="18.75" customHeight="1">
      <c r="A4" s="57"/>
      <c r="B4" s="51"/>
      <c r="C4" s="51"/>
      <c r="D4" s="51"/>
      <c r="E4" s="51"/>
      <c r="F4" s="51"/>
      <c r="G4" s="51"/>
      <c r="H4" s="51"/>
      <c r="I4" s="52" t="s">
        <v>148</v>
      </c>
      <c r="J4" s="51"/>
      <c r="K4" s="58"/>
      <c r="L4" s="51"/>
      <c r="M4" s="51"/>
      <c r="N4" s="51"/>
      <c r="O4" s="3"/>
      <c r="P4" s="3"/>
      <c r="Q4" s="53"/>
      <c r="R4" s="51"/>
      <c r="S4" s="51"/>
      <c r="T4" s="59" t="s">
        <v>149</v>
      </c>
      <c r="U4" s="59"/>
      <c r="V4" s="59"/>
      <c r="W4" s="60">
        <f>blad1!K6</f>
        <v>0</v>
      </c>
      <c r="X4" s="61"/>
      <c r="Y4" s="61"/>
      <c r="Z4" s="61"/>
      <c r="AA4" s="61"/>
      <c r="AB4" s="61"/>
      <c r="AC4" s="55"/>
    </row>
    <row r="5" spans="1:29" s="56" customFormat="1" ht="18.75" customHeight="1">
      <c r="A5" s="57"/>
      <c r="B5" s="51"/>
      <c r="C5" s="51"/>
      <c r="D5" s="51"/>
      <c r="E5" s="51"/>
      <c r="F5" s="51"/>
      <c r="G5" s="51"/>
      <c r="H5" s="51"/>
      <c r="I5" s="51"/>
      <c r="J5" s="51"/>
      <c r="K5" s="53"/>
      <c r="L5" s="51"/>
      <c r="M5" s="51"/>
      <c r="N5" s="51"/>
      <c r="O5" s="3"/>
      <c r="P5" s="3"/>
      <c r="Q5" s="53"/>
      <c r="R5" s="51"/>
      <c r="S5" s="51"/>
      <c r="T5" s="59" t="s">
        <v>151</v>
      </c>
      <c r="U5" s="59"/>
      <c r="V5" s="59"/>
      <c r="W5" s="60">
        <f>blad1!K7</f>
        <v>0</v>
      </c>
      <c r="X5" s="61"/>
      <c r="Y5" s="61"/>
      <c r="Z5" s="61"/>
      <c r="AA5" s="61"/>
      <c r="AB5" s="61"/>
      <c r="AC5" s="55"/>
    </row>
    <row r="6" spans="1:29" s="56" customFormat="1" ht="18.75" customHeight="1">
      <c r="A6" s="57"/>
      <c r="B6" s="51"/>
      <c r="C6" s="51"/>
      <c r="D6" s="62" t="s">
        <v>153</v>
      </c>
      <c r="E6" s="63">
        <f>blad1!K3</f>
        <v>39214</v>
      </c>
      <c r="F6" s="51"/>
      <c r="G6" s="51"/>
      <c r="H6" s="53"/>
      <c r="I6" s="51"/>
      <c r="J6" s="51"/>
      <c r="K6" s="125"/>
      <c r="L6" s="51"/>
      <c r="M6" s="51"/>
      <c r="N6" s="51"/>
      <c r="O6" s="3"/>
      <c r="P6" s="3"/>
      <c r="Q6" s="53"/>
      <c r="R6" s="51"/>
      <c r="S6" s="51"/>
      <c r="AC6" s="55"/>
    </row>
    <row r="7" spans="1:29" s="56" customFormat="1" ht="16.5" customHeight="1">
      <c r="A7" s="65"/>
      <c r="B7" s="61"/>
      <c r="C7" s="61"/>
      <c r="D7" s="61"/>
      <c r="E7" s="61"/>
      <c r="F7" s="61"/>
      <c r="G7" s="61"/>
      <c r="H7" s="61"/>
      <c r="I7" s="61"/>
      <c r="J7" s="61"/>
      <c r="K7" s="59"/>
      <c r="L7" s="61"/>
      <c r="M7" s="61"/>
      <c r="N7" s="61"/>
      <c r="O7" s="59"/>
      <c r="P7" s="59"/>
      <c r="Q7" s="59"/>
      <c r="R7" s="61"/>
      <c r="S7" s="61"/>
      <c r="T7" s="61"/>
      <c r="U7" s="59"/>
      <c r="V7" s="59"/>
      <c r="W7" s="59"/>
      <c r="X7" s="61"/>
      <c r="Y7" s="61"/>
      <c r="Z7" s="61"/>
      <c r="AA7" s="61"/>
      <c r="AB7" s="61"/>
      <c r="AC7" s="67"/>
    </row>
    <row r="8" spans="13:23" s="56" customFormat="1" ht="16.5" customHeight="1">
      <c r="M8" s="51"/>
      <c r="N8" s="51"/>
      <c r="O8" s="68"/>
      <c r="P8" s="68"/>
      <c r="Q8" s="68"/>
      <c r="U8" s="68"/>
      <c r="V8" s="68"/>
      <c r="W8" s="68"/>
    </row>
    <row r="9" spans="1:29" s="56" customFormat="1" ht="16.5" customHeight="1">
      <c r="A9" s="69" t="s">
        <v>154</v>
      </c>
      <c r="B9" s="70"/>
      <c r="C9" s="61"/>
      <c r="D9" s="71" t="s">
        <v>155</v>
      </c>
      <c r="E9" s="59" t="s">
        <v>204</v>
      </c>
      <c r="F9" s="127"/>
      <c r="G9" s="59" t="s">
        <v>157</v>
      </c>
      <c r="H9" s="70"/>
      <c r="I9" s="59" t="s">
        <v>204</v>
      </c>
      <c r="L9" s="53" t="s">
        <v>159</v>
      </c>
      <c r="M9" s="51"/>
      <c r="N9" s="60" t="str">
        <f>blad1!K4</f>
        <v>Allsvenska serien Omg 2</v>
      </c>
      <c r="O9" s="61"/>
      <c r="P9" s="61"/>
      <c r="Q9" s="59"/>
      <c r="R9" s="61"/>
      <c r="S9" s="61"/>
      <c r="T9" s="53" t="s">
        <v>160</v>
      </c>
      <c r="U9" s="53"/>
      <c r="V9" s="53"/>
      <c r="W9" s="69"/>
      <c r="X9" s="61"/>
      <c r="Y9" s="61"/>
      <c r="Z9" s="61"/>
      <c r="AA9" s="61"/>
      <c r="AB9" s="61"/>
      <c r="AC9" s="51"/>
    </row>
    <row r="10" spans="11:23" s="56" customFormat="1" ht="16.5" customHeight="1">
      <c r="K10" s="68"/>
      <c r="O10" s="68"/>
      <c r="P10" s="68"/>
      <c r="Q10" s="68"/>
      <c r="U10" s="68"/>
      <c r="V10" s="68"/>
      <c r="W10" s="68"/>
    </row>
    <row r="11" spans="1:29" ht="15" customHeight="1">
      <c r="A11" s="72" t="s">
        <v>1</v>
      </c>
      <c r="B11" s="72" t="s">
        <v>4</v>
      </c>
      <c r="C11" s="72" t="s">
        <v>161</v>
      </c>
      <c r="D11" s="73" t="s">
        <v>162</v>
      </c>
      <c r="E11" s="73" t="s">
        <v>163</v>
      </c>
      <c r="F11" s="48"/>
      <c r="G11" s="47"/>
      <c r="H11" s="74" t="s">
        <v>164</v>
      </c>
      <c r="I11" s="48"/>
      <c r="J11" s="72"/>
      <c r="K11" s="72" t="s">
        <v>165</v>
      </c>
      <c r="L11" s="47"/>
      <c r="M11" s="74" t="s">
        <v>16</v>
      </c>
      <c r="N11" s="75"/>
      <c r="O11"/>
      <c r="P11" s="72" t="s">
        <v>166</v>
      </c>
      <c r="Q11" s="76" t="s">
        <v>167</v>
      </c>
      <c r="R11" s="47"/>
      <c r="S11" s="74" t="s">
        <v>168</v>
      </c>
      <c r="T11" s="48"/>
      <c r="U11"/>
      <c r="V11" s="72" t="s">
        <v>169</v>
      </c>
      <c r="W11" s="72" t="s">
        <v>170</v>
      </c>
      <c r="X11" s="77" t="s">
        <v>171</v>
      </c>
      <c r="Y11" s="78" t="s">
        <v>21</v>
      </c>
      <c r="Z11" s="72" t="s">
        <v>172</v>
      </c>
      <c r="AA11" s="72" t="s">
        <v>173</v>
      </c>
      <c r="AB11" s="72" t="s">
        <v>173</v>
      </c>
      <c r="AC11" s="72" t="s">
        <v>173</v>
      </c>
    </row>
    <row r="12" spans="1:29" s="36" customFormat="1" ht="15" customHeight="1">
      <c r="A12" s="79" t="s">
        <v>174</v>
      </c>
      <c r="B12" s="80"/>
      <c r="C12" s="80"/>
      <c r="D12" s="81"/>
      <c r="E12" s="81"/>
      <c r="F12" s="82"/>
      <c r="G12" s="81">
        <v>1</v>
      </c>
      <c r="H12" s="32">
        <v>2</v>
      </c>
      <c r="I12" s="82">
        <v>3</v>
      </c>
      <c r="J12" s="79"/>
      <c r="K12" s="79" t="s">
        <v>175</v>
      </c>
      <c r="L12" s="81">
        <v>1</v>
      </c>
      <c r="M12" s="32">
        <v>2</v>
      </c>
      <c r="N12" s="82">
        <v>3</v>
      </c>
      <c r="O12"/>
      <c r="P12" s="79" t="s">
        <v>175</v>
      </c>
      <c r="Q12" s="79" t="s">
        <v>176</v>
      </c>
      <c r="R12" s="81">
        <v>1</v>
      </c>
      <c r="S12" s="32">
        <v>2</v>
      </c>
      <c r="T12" s="82">
        <v>3</v>
      </c>
      <c r="U12"/>
      <c r="V12" s="79" t="s">
        <v>175</v>
      </c>
      <c r="W12" s="79"/>
      <c r="X12" s="83"/>
      <c r="Y12" s="84"/>
      <c r="Z12" s="80"/>
      <c r="AA12" s="80"/>
      <c r="AB12" s="80"/>
      <c r="AC12" s="80"/>
    </row>
    <row r="13" spans="1:29" s="36" customFormat="1" ht="18" customHeight="1">
      <c r="A13" s="85">
        <f>blad1!B57</f>
        <v>0</v>
      </c>
      <c r="B13" s="86">
        <f>blad1!E57</f>
        <v>0</v>
      </c>
      <c r="C13" s="87"/>
      <c r="D13" s="88">
        <f>blad1!C57</f>
        <v>0</v>
      </c>
      <c r="E13" s="89">
        <f>blad1!D57</f>
        <v>0</v>
      </c>
      <c r="F13" s="128"/>
      <c r="G13" s="93">
        <f>blad1!F57</f>
        <v>0</v>
      </c>
      <c r="H13" s="90"/>
      <c r="I13" s="90"/>
      <c r="J13" s="91">
        <f aca="true" t="shared" si="0" ref="J13:J27">MAX(G13,H13,I13)</f>
        <v>0</v>
      </c>
      <c r="K13" s="92">
        <f aca="true" t="shared" si="1" ref="K13:K27">IF(J13&lt;0,0,J13)</f>
        <v>0</v>
      </c>
      <c r="L13" s="93">
        <f>blad1!G57</f>
        <v>0</v>
      </c>
      <c r="M13" s="90"/>
      <c r="N13" s="90"/>
      <c r="O13" s="92">
        <f aca="true" t="shared" si="2" ref="O13:O27">MAX(L13,M13,N13)</f>
        <v>0</v>
      </c>
      <c r="P13" s="92">
        <f aca="true" t="shared" si="3" ref="P13:P27">IF(O13&lt;0,0,O13)</f>
        <v>0</v>
      </c>
      <c r="Q13" s="92">
        <f aca="true" t="shared" si="4" ref="Q13:Q27">SUM(K13+P13)</f>
        <v>0</v>
      </c>
      <c r="R13" s="93">
        <f>blad1!H57</f>
        <v>0</v>
      </c>
      <c r="S13" s="90"/>
      <c r="T13" s="90"/>
      <c r="U13" s="92">
        <f aca="true" t="shared" si="5" ref="U13:U27">MAX(R13,S13,T13)</f>
        <v>0</v>
      </c>
      <c r="V13" s="92">
        <f aca="true" t="shared" si="6" ref="V13:V27">IF(U13&lt;0,0,U13)</f>
        <v>0</v>
      </c>
      <c r="W13" s="92">
        <f aca="true" t="shared" si="7" ref="W13:W27">SUM(K13+P13+V13)</f>
        <v>0</v>
      </c>
      <c r="X13" s="94">
        <f aca="true" t="shared" si="8" ref="X13:X27">IF(B13&lt;&gt;0,VLOOKUP(INT(B13),Wilksmen,(B13-INT(B13))*10+2),0)</f>
        <v>0</v>
      </c>
      <c r="Y13" s="91">
        <f aca="true" t="shared" si="9" ref="Y13:Y27">SUM(W13*X13)</f>
        <v>0</v>
      </c>
      <c r="Z13" s="96"/>
      <c r="AA13" s="96"/>
      <c r="AB13" s="96"/>
      <c r="AC13" s="96"/>
    </row>
    <row r="14" spans="1:29" s="36" customFormat="1" ht="18" customHeight="1">
      <c r="A14" s="85">
        <f>blad1!B58</f>
        <v>0</v>
      </c>
      <c r="B14" s="86">
        <f>blad1!E58</f>
        <v>0</v>
      </c>
      <c r="C14" s="99"/>
      <c r="D14" s="88">
        <f>blad1!C58</f>
        <v>0</v>
      </c>
      <c r="E14" s="89">
        <f>blad1!D58</f>
        <v>0</v>
      </c>
      <c r="F14" s="129"/>
      <c r="G14" s="93">
        <f>blad1!F58</f>
        <v>0</v>
      </c>
      <c r="H14" s="90"/>
      <c r="I14" s="90"/>
      <c r="J14" s="91">
        <f t="shared" si="0"/>
        <v>0</v>
      </c>
      <c r="K14" s="92">
        <f t="shared" si="1"/>
        <v>0</v>
      </c>
      <c r="L14" s="93">
        <f>blad1!G58</f>
        <v>0</v>
      </c>
      <c r="M14" s="90"/>
      <c r="N14" s="90"/>
      <c r="O14" s="92">
        <f t="shared" si="2"/>
        <v>0</v>
      </c>
      <c r="P14" s="92">
        <f t="shared" si="3"/>
        <v>0</v>
      </c>
      <c r="Q14" s="92">
        <f t="shared" si="4"/>
        <v>0</v>
      </c>
      <c r="R14" s="93">
        <f>blad1!H58</f>
        <v>0</v>
      </c>
      <c r="S14" s="90"/>
      <c r="T14" s="90"/>
      <c r="U14" s="92">
        <f t="shared" si="5"/>
        <v>0</v>
      </c>
      <c r="V14" s="92">
        <f t="shared" si="6"/>
        <v>0</v>
      </c>
      <c r="W14" s="92">
        <f t="shared" si="7"/>
        <v>0</v>
      </c>
      <c r="X14" s="94">
        <f t="shared" si="8"/>
        <v>0</v>
      </c>
      <c r="Y14" s="91">
        <f t="shared" si="9"/>
        <v>0</v>
      </c>
      <c r="Z14" s="90"/>
      <c r="AA14" s="90"/>
      <c r="AB14" s="90"/>
      <c r="AC14" s="90"/>
    </row>
    <row r="15" spans="1:29" s="36" customFormat="1" ht="18" customHeight="1">
      <c r="A15" s="85">
        <f>blad1!B59</f>
        <v>0</v>
      </c>
      <c r="B15" s="86">
        <f>blad1!E59</f>
        <v>0</v>
      </c>
      <c r="C15" s="98"/>
      <c r="D15" s="88">
        <f>blad1!C59</f>
        <v>0</v>
      </c>
      <c r="E15" s="89">
        <f>blad1!D59</f>
        <v>0</v>
      </c>
      <c r="F15" s="93"/>
      <c r="G15" s="93">
        <f>blad1!F59</f>
        <v>0</v>
      </c>
      <c r="H15" s="90"/>
      <c r="I15" s="90"/>
      <c r="J15" s="91">
        <f t="shared" si="0"/>
        <v>0</v>
      </c>
      <c r="K15" s="92">
        <f t="shared" si="1"/>
        <v>0</v>
      </c>
      <c r="L15" s="93">
        <f>blad1!G59</f>
        <v>0</v>
      </c>
      <c r="M15" s="90"/>
      <c r="N15" s="90"/>
      <c r="O15" s="92">
        <f t="shared" si="2"/>
        <v>0</v>
      </c>
      <c r="P15" s="92">
        <f t="shared" si="3"/>
        <v>0</v>
      </c>
      <c r="Q15" s="92">
        <f t="shared" si="4"/>
        <v>0</v>
      </c>
      <c r="R15" s="93">
        <f>blad1!H59</f>
        <v>0</v>
      </c>
      <c r="S15" s="90"/>
      <c r="T15" s="90"/>
      <c r="U15" s="92">
        <f t="shared" si="5"/>
        <v>0</v>
      </c>
      <c r="V15" s="92">
        <f t="shared" si="6"/>
        <v>0</v>
      </c>
      <c r="W15" s="92">
        <f t="shared" si="7"/>
        <v>0</v>
      </c>
      <c r="X15" s="94">
        <f t="shared" si="8"/>
        <v>0</v>
      </c>
      <c r="Y15" s="91">
        <f t="shared" si="9"/>
        <v>0</v>
      </c>
      <c r="Z15" s="90"/>
      <c r="AA15" s="90"/>
      <c r="AB15" s="90"/>
      <c r="AC15" s="90"/>
    </row>
    <row r="16" spans="1:29" s="36" customFormat="1" ht="18" customHeight="1">
      <c r="A16" s="85">
        <f>blad1!B60</f>
        <v>0</v>
      </c>
      <c r="B16" s="86">
        <f>blad1!E60</f>
        <v>0</v>
      </c>
      <c r="C16" s="98"/>
      <c r="D16" s="88">
        <f>blad1!C60</f>
        <v>0</v>
      </c>
      <c r="E16" s="89">
        <f>blad1!D60</f>
        <v>0</v>
      </c>
      <c r="F16" s="129"/>
      <c r="G16" s="93">
        <f>blad1!F60</f>
        <v>0</v>
      </c>
      <c r="H16" s="90"/>
      <c r="I16" s="90"/>
      <c r="J16" s="91">
        <f t="shared" si="0"/>
        <v>0</v>
      </c>
      <c r="K16" s="92">
        <f t="shared" si="1"/>
        <v>0</v>
      </c>
      <c r="L16" s="93">
        <f>blad1!G60</f>
        <v>0</v>
      </c>
      <c r="M16" s="90"/>
      <c r="N16" s="90"/>
      <c r="O16" s="92">
        <f t="shared" si="2"/>
        <v>0</v>
      </c>
      <c r="P16" s="92">
        <f t="shared" si="3"/>
        <v>0</v>
      </c>
      <c r="Q16" s="92">
        <f t="shared" si="4"/>
        <v>0</v>
      </c>
      <c r="R16" s="93">
        <f>blad1!H60</f>
        <v>0</v>
      </c>
      <c r="S16" s="90"/>
      <c r="T16" s="90"/>
      <c r="U16" s="92">
        <f t="shared" si="5"/>
        <v>0</v>
      </c>
      <c r="V16" s="92">
        <f t="shared" si="6"/>
        <v>0</v>
      </c>
      <c r="W16" s="92">
        <f t="shared" si="7"/>
        <v>0</v>
      </c>
      <c r="X16" s="94">
        <f t="shared" si="8"/>
        <v>0</v>
      </c>
      <c r="Y16" s="91">
        <f t="shared" si="9"/>
        <v>0</v>
      </c>
      <c r="Z16" s="90"/>
      <c r="AA16" s="90"/>
      <c r="AB16" s="90"/>
      <c r="AC16" s="90"/>
    </row>
    <row r="17" spans="1:29" s="36" customFormat="1" ht="18" customHeight="1">
      <c r="A17" s="85">
        <f>blad1!B61</f>
        <v>0</v>
      </c>
      <c r="B17" s="86">
        <f>blad1!E61</f>
        <v>0</v>
      </c>
      <c r="C17" s="99"/>
      <c r="D17" s="88">
        <f>blad1!C61</f>
        <v>0</v>
      </c>
      <c r="E17" s="89">
        <f>blad1!D61</f>
        <v>0</v>
      </c>
      <c r="F17" s="93"/>
      <c r="G17" s="93">
        <f>blad1!F61</f>
        <v>0</v>
      </c>
      <c r="H17" s="90"/>
      <c r="I17" s="90"/>
      <c r="J17" s="91">
        <f t="shared" si="0"/>
        <v>0</v>
      </c>
      <c r="K17" s="92">
        <f t="shared" si="1"/>
        <v>0</v>
      </c>
      <c r="L17" s="93">
        <f>blad1!G61</f>
        <v>0</v>
      </c>
      <c r="M17" s="90"/>
      <c r="N17" s="90"/>
      <c r="O17" s="92">
        <f t="shared" si="2"/>
        <v>0</v>
      </c>
      <c r="P17" s="92">
        <f t="shared" si="3"/>
        <v>0</v>
      </c>
      <c r="Q17" s="92">
        <f t="shared" si="4"/>
        <v>0</v>
      </c>
      <c r="R17" s="93">
        <f>blad1!H61</f>
        <v>0</v>
      </c>
      <c r="S17" s="90"/>
      <c r="T17" s="90"/>
      <c r="U17" s="92">
        <f t="shared" si="5"/>
        <v>0</v>
      </c>
      <c r="V17" s="92">
        <f t="shared" si="6"/>
        <v>0</v>
      </c>
      <c r="W17" s="92">
        <f t="shared" si="7"/>
        <v>0</v>
      </c>
      <c r="X17" s="94">
        <f t="shared" si="8"/>
        <v>0</v>
      </c>
      <c r="Y17" s="91">
        <f t="shared" si="9"/>
        <v>0</v>
      </c>
      <c r="Z17" s="90"/>
      <c r="AA17" s="90"/>
      <c r="AB17" s="90"/>
      <c r="AC17" s="90"/>
    </row>
    <row r="18" spans="1:29" s="36" customFormat="1" ht="18" customHeight="1">
      <c r="A18" s="85">
        <f>blad1!B62</f>
        <v>0</v>
      </c>
      <c r="B18" s="86">
        <f>blad1!E62</f>
        <v>0</v>
      </c>
      <c r="C18" s="98"/>
      <c r="D18" s="88">
        <f>blad1!C62</f>
        <v>0</v>
      </c>
      <c r="E18" s="89">
        <f>blad1!D62</f>
        <v>0</v>
      </c>
      <c r="F18" s="93"/>
      <c r="G18" s="93">
        <f>blad1!F62</f>
        <v>0</v>
      </c>
      <c r="H18" s="90"/>
      <c r="I18" s="90"/>
      <c r="J18" s="91">
        <f t="shared" si="0"/>
        <v>0</v>
      </c>
      <c r="K18" s="92">
        <f t="shared" si="1"/>
        <v>0</v>
      </c>
      <c r="L18" s="93">
        <f>blad1!G62</f>
        <v>0</v>
      </c>
      <c r="M18" s="90"/>
      <c r="N18" s="90"/>
      <c r="O18" s="92">
        <f t="shared" si="2"/>
        <v>0</v>
      </c>
      <c r="P18" s="92">
        <f t="shared" si="3"/>
        <v>0</v>
      </c>
      <c r="Q18" s="92">
        <f t="shared" si="4"/>
        <v>0</v>
      </c>
      <c r="R18" s="93">
        <f>blad1!H62</f>
        <v>0</v>
      </c>
      <c r="S18" s="90"/>
      <c r="T18" s="90"/>
      <c r="U18" s="92">
        <f t="shared" si="5"/>
        <v>0</v>
      </c>
      <c r="V18" s="92">
        <f t="shared" si="6"/>
        <v>0</v>
      </c>
      <c r="W18" s="92">
        <f t="shared" si="7"/>
        <v>0</v>
      </c>
      <c r="X18" s="94">
        <f t="shared" si="8"/>
        <v>0</v>
      </c>
      <c r="Y18" s="91">
        <f t="shared" si="9"/>
        <v>0</v>
      </c>
      <c r="Z18" s="90"/>
      <c r="AA18" s="90"/>
      <c r="AB18" s="90"/>
      <c r="AC18" s="90"/>
    </row>
    <row r="19" spans="1:29" s="36" customFormat="1" ht="18" customHeight="1">
      <c r="A19" s="85">
        <f>blad1!B63</f>
        <v>0</v>
      </c>
      <c r="B19" s="86">
        <f>blad1!E63</f>
        <v>0</v>
      </c>
      <c r="C19" s="98"/>
      <c r="D19" s="88">
        <f>blad1!C63</f>
        <v>0</v>
      </c>
      <c r="E19" s="89">
        <f>blad1!D63</f>
        <v>0</v>
      </c>
      <c r="F19" s="93"/>
      <c r="G19" s="93">
        <f>blad1!F63</f>
        <v>0</v>
      </c>
      <c r="H19" s="90"/>
      <c r="I19" s="90"/>
      <c r="J19" s="91">
        <f t="shared" si="0"/>
        <v>0</v>
      </c>
      <c r="K19" s="92">
        <f t="shared" si="1"/>
        <v>0</v>
      </c>
      <c r="L19" s="93">
        <f>blad1!G63</f>
        <v>0</v>
      </c>
      <c r="M19" s="90"/>
      <c r="N19" s="90"/>
      <c r="O19" s="92">
        <f t="shared" si="2"/>
        <v>0</v>
      </c>
      <c r="P19" s="92">
        <f t="shared" si="3"/>
        <v>0</v>
      </c>
      <c r="Q19" s="92">
        <f t="shared" si="4"/>
        <v>0</v>
      </c>
      <c r="R19" s="93">
        <f>blad1!H63</f>
        <v>0</v>
      </c>
      <c r="S19" s="90"/>
      <c r="T19" s="90"/>
      <c r="U19" s="92">
        <f t="shared" si="5"/>
        <v>0</v>
      </c>
      <c r="V19" s="92">
        <f t="shared" si="6"/>
        <v>0</v>
      </c>
      <c r="W19" s="92">
        <f t="shared" si="7"/>
        <v>0</v>
      </c>
      <c r="X19" s="94">
        <f t="shared" si="8"/>
        <v>0</v>
      </c>
      <c r="Y19" s="91">
        <f t="shared" si="9"/>
        <v>0</v>
      </c>
      <c r="Z19" s="90"/>
      <c r="AA19" s="90"/>
      <c r="AB19" s="90"/>
      <c r="AC19" s="90"/>
    </row>
    <row r="20" spans="1:29" s="36" customFormat="1" ht="18" customHeight="1">
      <c r="A20" s="85">
        <f>blad1!B64</f>
        <v>0</v>
      </c>
      <c r="B20" s="86">
        <f>blad1!E64</f>
        <v>0</v>
      </c>
      <c r="C20" s="99"/>
      <c r="D20" s="88">
        <f>blad1!C64</f>
        <v>0</v>
      </c>
      <c r="E20" s="89">
        <f>blad1!D64</f>
        <v>0</v>
      </c>
      <c r="F20" s="93"/>
      <c r="G20" s="93">
        <f>blad1!F64</f>
        <v>0</v>
      </c>
      <c r="H20" s="90"/>
      <c r="I20" s="90"/>
      <c r="J20" s="91">
        <f t="shared" si="0"/>
        <v>0</v>
      </c>
      <c r="K20" s="92">
        <f t="shared" si="1"/>
        <v>0</v>
      </c>
      <c r="L20" s="93">
        <f>blad1!G64</f>
        <v>0</v>
      </c>
      <c r="M20" s="90"/>
      <c r="N20" s="90"/>
      <c r="O20" s="92">
        <f t="shared" si="2"/>
        <v>0</v>
      </c>
      <c r="P20" s="92">
        <f t="shared" si="3"/>
        <v>0</v>
      </c>
      <c r="Q20" s="92">
        <f t="shared" si="4"/>
        <v>0</v>
      </c>
      <c r="R20" s="93">
        <f>blad1!H64</f>
        <v>0</v>
      </c>
      <c r="S20" s="90"/>
      <c r="T20" s="90"/>
      <c r="U20" s="92">
        <f t="shared" si="5"/>
        <v>0</v>
      </c>
      <c r="V20" s="92">
        <f t="shared" si="6"/>
        <v>0</v>
      </c>
      <c r="W20" s="92">
        <f t="shared" si="7"/>
        <v>0</v>
      </c>
      <c r="X20" s="94">
        <f t="shared" si="8"/>
        <v>0</v>
      </c>
      <c r="Y20" s="91">
        <f t="shared" si="9"/>
        <v>0</v>
      </c>
      <c r="Z20" s="90"/>
      <c r="AA20" s="90"/>
      <c r="AB20" s="90"/>
      <c r="AC20" s="90"/>
    </row>
    <row r="21" spans="1:29" s="36" customFormat="1" ht="18" customHeight="1">
      <c r="A21" s="85">
        <f>blad1!B65</f>
        <v>0</v>
      </c>
      <c r="B21" s="86">
        <f>blad1!E65</f>
        <v>0</v>
      </c>
      <c r="C21" s="98"/>
      <c r="D21" s="88">
        <f>blad1!C65</f>
        <v>0</v>
      </c>
      <c r="E21" s="89">
        <f>blad1!D65</f>
        <v>0</v>
      </c>
      <c r="F21" s="129"/>
      <c r="G21" s="93">
        <f>blad1!F65</f>
        <v>0</v>
      </c>
      <c r="H21" s="90"/>
      <c r="I21" s="90"/>
      <c r="J21" s="91">
        <f t="shared" si="0"/>
        <v>0</v>
      </c>
      <c r="K21" s="92">
        <f t="shared" si="1"/>
        <v>0</v>
      </c>
      <c r="L21" s="93">
        <f>blad1!G65</f>
        <v>0</v>
      </c>
      <c r="M21" s="90"/>
      <c r="N21" s="90"/>
      <c r="O21" s="92">
        <f t="shared" si="2"/>
        <v>0</v>
      </c>
      <c r="P21" s="92">
        <f t="shared" si="3"/>
        <v>0</v>
      </c>
      <c r="Q21" s="92">
        <f t="shared" si="4"/>
        <v>0</v>
      </c>
      <c r="R21" s="93">
        <f>blad1!H65</f>
        <v>0</v>
      </c>
      <c r="S21" s="90"/>
      <c r="T21" s="90"/>
      <c r="U21" s="92">
        <f t="shared" si="5"/>
        <v>0</v>
      </c>
      <c r="V21" s="92">
        <f t="shared" si="6"/>
        <v>0</v>
      </c>
      <c r="W21" s="92">
        <f t="shared" si="7"/>
        <v>0</v>
      </c>
      <c r="X21" s="94">
        <f t="shared" si="8"/>
        <v>0</v>
      </c>
      <c r="Y21" s="91">
        <f t="shared" si="9"/>
        <v>0</v>
      </c>
      <c r="Z21" s="90"/>
      <c r="AA21" s="90"/>
      <c r="AB21" s="90"/>
      <c r="AC21" s="90"/>
    </row>
    <row r="22" spans="1:29" s="36" customFormat="1" ht="18" customHeight="1">
      <c r="A22" s="85">
        <f>blad1!B66</f>
        <v>0</v>
      </c>
      <c r="B22" s="86">
        <f>blad1!E66</f>
        <v>0</v>
      </c>
      <c r="C22" s="99"/>
      <c r="D22" s="88">
        <f>blad1!C66</f>
        <v>0</v>
      </c>
      <c r="E22" s="89">
        <f>blad1!D66</f>
        <v>0</v>
      </c>
      <c r="F22" s="93"/>
      <c r="G22" s="93">
        <f>blad1!F66</f>
        <v>0</v>
      </c>
      <c r="H22" s="90"/>
      <c r="I22" s="90"/>
      <c r="J22" s="91">
        <f t="shared" si="0"/>
        <v>0</v>
      </c>
      <c r="K22" s="92">
        <f t="shared" si="1"/>
        <v>0</v>
      </c>
      <c r="L22" s="93">
        <f>blad1!G66</f>
        <v>0</v>
      </c>
      <c r="M22" s="90"/>
      <c r="N22" s="90"/>
      <c r="O22" s="92">
        <f t="shared" si="2"/>
        <v>0</v>
      </c>
      <c r="P22" s="92">
        <f t="shared" si="3"/>
        <v>0</v>
      </c>
      <c r="Q22" s="92">
        <f t="shared" si="4"/>
        <v>0</v>
      </c>
      <c r="R22" s="93">
        <f>blad1!H66</f>
        <v>0</v>
      </c>
      <c r="S22" s="90"/>
      <c r="T22" s="90"/>
      <c r="U22" s="92">
        <f t="shared" si="5"/>
        <v>0</v>
      </c>
      <c r="V22" s="92">
        <f t="shared" si="6"/>
        <v>0</v>
      </c>
      <c r="W22" s="92">
        <f t="shared" si="7"/>
        <v>0</v>
      </c>
      <c r="X22" s="94">
        <f t="shared" si="8"/>
        <v>0</v>
      </c>
      <c r="Y22" s="91">
        <f t="shared" si="9"/>
        <v>0</v>
      </c>
      <c r="Z22" s="90"/>
      <c r="AA22" s="90"/>
      <c r="AB22" s="90"/>
      <c r="AC22" s="90"/>
    </row>
    <row r="23" spans="1:29" s="36" customFormat="1" ht="18" customHeight="1">
      <c r="A23" s="85">
        <f>blad1!B67</f>
        <v>0</v>
      </c>
      <c r="B23" s="86">
        <f>blad1!E67</f>
        <v>0</v>
      </c>
      <c r="C23" s="98"/>
      <c r="D23" s="88">
        <f>blad1!C67</f>
        <v>0</v>
      </c>
      <c r="E23" s="89">
        <f>blad1!D67</f>
        <v>0</v>
      </c>
      <c r="F23" s="129"/>
      <c r="G23" s="93">
        <f>blad1!F67</f>
        <v>0</v>
      </c>
      <c r="H23" s="90"/>
      <c r="I23" s="90"/>
      <c r="J23" s="91">
        <f t="shared" si="0"/>
        <v>0</v>
      </c>
      <c r="K23" s="92">
        <f t="shared" si="1"/>
        <v>0</v>
      </c>
      <c r="L23" s="93">
        <f>blad1!G67</f>
        <v>0</v>
      </c>
      <c r="M23" s="90"/>
      <c r="N23" s="90"/>
      <c r="O23" s="92">
        <f t="shared" si="2"/>
        <v>0</v>
      </c>
      <c r="P23" s="92">
        <f t="shared" si="3"/>
        <v>0</v>
      </c>
      <c r="Q23" s="92">
        <f t="shared" si="4"/>
        <v>0</v>
      </c>
      <c r="R23" s="93">
        <f>blad1!H67</f>
        <v>0</v>
      </c>
      <c r="S23" s="90"/>
      <c r="T23" s="90"/>
      <c r="U23" s="92">
        <f t="shared" si="5"/>
        <v>0</v>
      </c>
      <c r="V23" s="92">
        <f t="shared" si="6"/>
        <v>0</v>
      </c>
      <c r="W23" s="92">
        <f t="shared" si="7"/>
        <v>0</v>
      </c>
      <c r="X23" s="94">
        <f t="shared" si="8"/>
        <v>0</v>
      </c>
      <c r="Y23" s="91">
        <f t="shared" si="9"/>
        <v>0</v>
      </c>
      <c r="Z23" s="90"/>
      <c r="AA23" s="90"/>
      <c r="AB23" s="90"/>
      <c r="AC23" s="90"/>
    </row>
    <row r="24" spans="1:29" s="36" customFormat="1" ht="18" customHeight="1">
      <c r="A24" s="85">
        <f>blad1!B68</f>
        <v>0</v>
      </c>
      <c r="B24" s="86">
        <f>blad1!E68</f>
        <v>0</v>
      </c>
      <c r="C24" s="98"/>
      <c r="D24" s="88">
        <f>blad1!C68</f>
        <v>0</v>
      </c>
      <c r="E24" s="89">
        <f>blad1!D68</f>
        <v>0</v>
      </c>
      <c r="F24" s="93"/>
      <c r="G24" s="93">
        <f>blad1!F68</f>
        <v>0</v>
      </c>
      <c r="H24" s="90"/>
      <c r="I24" s="90"/>
      <c r="J24" s="91">
        <f t="shared" si="0"/>
        <v>0</v>
      </c>
      <c r="K24" s="92">
        <f t="shared" si="1"/>
        <v>0</v>
      </c>
      <c r="L24" s="93">
        <f>blad1!G68</f>
        <v>0</v>
      </c>
      <c r="M24" s="90"/>
      <c r="N24" s="90"/>
      <c r="O24" s="92">
        <f t="shared" si="2"/>
        <v>0</v>
      </c>
      <c r="P24" s="92">
        <f t="shared" si="3"/>
        <v>0</v>
      </c>
      <c r="Q24" s="92">
        <f t="shared" si="4"/>
        <v>0</v>
      </c>
      <c r="R24" s="93">
        <f>blad1!H68</f>
        <v>0</v>
      </c>
      <c r="S24" s="90"/>
      <c r="T24" s="90"/>
      <c r="U24" s="92">
        <f t="shared" si="5"/>
        <v>0</v>
      </c>
      <c r="V24" s="92">
        <f t="shared" si="6"/>
        <v>0</v>
      </c>
      <c r="W24" s="92">
        <f t="shared" si="7"/>
        <v>0</v>
      </c>
      <c r="X24" s="94">
        <f t="shared" si="8"/>
        <v>0</v>
      </c>
      <c r="Y24" s="91">
        <f t="shared" si="9"/>
        <v>0</v>
      </c>
      <c r="Z24" s="90"/>
      <c r="AA24" s="90"/>
      <c r="AB24" s="90"/>
      <c r="AC24" s="90"/>
    </row>
    <row r="25" spans="1:29" s="36" customFormat="1" ht="18" customHeight="1">
      <c r="A25" s="85">
        <f>blad1!B69</f>
        <v>0</v>
      </c>
      <c r="B25" s="86">
        <f>blad1!E69</f>
        <v>0</v>
      </c>
      <c r="C25" s="96"/>
      <c r="D25" s="88">
        <f>blad1!C69</f>
        <v>0</v>
      </c>
      <c r="E25" s="89">
        <f>blad1!D69</f>
        <v>0</v>
      </c>
      <c r="F25" s="93"/>
      <c r="G25" s="93">
        <f>blad1!F69</f>
        <v>0</v>
      </c>
      <c r="H25" s="90"/>
      <c r="I25" s="90"/>
      <c r="J25" s="91">
        <f t="shared" si="0"/>
        <v>0</v>
      </c>
      <c r="K25" s="92">
        <f t="shared" si="1"/>
        <v>0</v>
      </c>
      <c r="L25" s="93">
        <f>blad1!G69</f>
        <v>0</v>
      </c>
      <c r="M25" s="90"/>
      <c r="N25" s="90"/>
      <c r="O25" s="92">
        <f t="shared" si="2"/>
        <v>0</v>
      </c>
      <c r="P25" s="92">
        <f t="shared" si="3"/>
        <v>0</v>
      </c>
      <c r="Q25" s="92">
        <f t="shared" si="4"/>
        <v>0</v>
      </c>
      <c r="R25" s="93">
        <f>blad1!H69</f>
        <v>0</v>
      </c>
      <c r="S25" s="90"/>
      <c r="T25" s="90"/>
      <c r="U25" s="92">
        <f t="shared" si="5"/>
        <v>0</v>
      </c>
      <c r="V25" s="92">
        <f t="shared" si="6"/>
        <v>0</v>
      </c>
      <c r="W25" s="92">
        <f t="shared" si="7"/>
        <v>0</v>
      </c>
      <c r="X25" s="94">
        <f t="shared" si="8"/>
        <v>0</v>
      </c>
      <c r="Y25" s="91">
        <f t="shared" si="9"/>
        <v>0</v>
      </c>
      <c r="Z25" s="90"/>
      <c r="AA25" s="90"/>
      <c r="AB25" s="90"/>
      <c r="AC25" s="90"/>
    </row>
    <row r="26" spans="1:32" ht="18" customHeight="1">
      <c r="A26" s="85">
        <f>blad1!B70</f>
        <v>0</v>
      </c>
      <c r="B26" s="86">
        <f>blad1!E70</f>
        <v>0</v>
      </c>
      <c r="C26" s="38"/>
      <c r="D26" s="88">
        <f>blad1!C70</f>
        <v>0</v>
      </c>
      <c r="E26" s="89">
        <f>blad1!D70</f>
        <v>0</v>
      </c>
      <c r="F26" s="130"/>
      <c r="G26" s="93">
        <f>blad1!F70</f>
        <v>0</v>
      </c>
      <c r="H26" s="38"/>
      <c r="I26" s="38"/>
      <c r="J26" s="91">
        <f t="shared" si="0"/>
        <v>0</v>
      </c>
      <c r="K26" s="92">
        <f t="shared" si="1"/>
        <v>0</v>
      </c>
      <c r="L26" s="93">
        <f>blad1!G70</f>
        <v>0</v>
      </c>
      <c r="M26" s="38"/>
      <c r="N26" s="38"/>
      <c r="O26" s="92">
        <f t="shared" si="2"/>
        <v>0</v>
      </c>
      <c r="P26" s="92">
        <f t="shared" si="3"/>
        <v>0</v>
      </c>
      <c r="Q26" s="92">
        <f t="shared" si="4"/>
        <v>0</v>
      </c>
      <c r="R26" s="93">
        <f>blad1!H70</f>
        <v>0</v>
      </c>
      <c r="S26" s="38"/>
      <c r="T26" s="38"/>
      <c r="U26" s="92">
        <f t="shared" si="5"/>
        <v>0</v>
      </c>
      <c r="V26" s="92">
        <f t="shared" si="6"/>
        <v>0</v>
      </c>
      <c r="W26" s="92">
        <f t="shared" si="7"/>
        <v>0</v>
      </c>
      <c r="X26" s="94">
        <f t="shared" si="8"/>
        <v>0</v>
      </c>
      <c r="Y26" s="91">
        <f t="shared" si="9"/>
        <v>0</v>
      </c>
      <c r="Z26" s="38"/>
      <c r="AA26" s="38"/>
      <c r="AB26" s="38"/>
      <c r="AC26" s="38"/>
      <c r="AD26" s="36"/>
      <c r="AE26" s="36"/>
      <c r="AF26" s="36"/>
    </row>
    <row r="27" spans="1:29" s="101" customFormat="1" ht="18" customHeight="1">
      <c r="A27" s="85">
        <f>blad1!B71</f>
        <v>0</v>
      </c>
      <c r="B27" s="86">
        <f>blad1!E71</f>
        <v>0</v>
      </c>
      <c r="C27" s="100"/>
      <c r="D27" s="88">
        <f>blad1!C71</f>
        <v>0</v>
      </c>
      <c r="E27" s="89">
        <f>blad1!D71</f>
        <v>0</v>
      </c>
      <c r="F27" s="131"/>
      <c r="G27" s="93">
        <f>blad1!F71</f>
        <v>0</v>
      </c>
      <c r="H27" s="100"/>
      <c r="I27" s="100"/>
      <c r="J27" s="91">
        <f t="shared" si="0"/>
        <v>0</v>
      </c>
      <c r="K27" s="92">
        <f t="shared" si="1"/>
        <v>0</v>
      </c>
      <c r="L27" s="93">
        <f>blad1!G71</f>
        <v>0</v>
      </c>
      <c r="M27" s="100"/>
      <c r="N27" s="100"/>
      <c r="O27" s="92">
        <f t="shared" si="2"/>
        <v>0</v>
      </c>
      <c r="P27" s="92">
        <f t="shared" si="3"/>
        <v>0</v>
      </c>
      <c r="Q27" s="92">
        <f t="shared" si="4"/>
        <v>0</v>
      </c>
      <c r="R27" s="93">
        <f>blad1!H71</f>
        <v>0</v>
      </c>
      <c r="S27" s="100"/>
      <c r="T27" s="100"/>
      <c r="U27" s="92">
        <f t="shared" si="5"/>
        <v>0</v>
      </c>
      <c r="V27" s="92">
        <f t="shared" si="6"/>
        <v>0</v>
      </c>
      <c r="W27" s="92">
        <f t="shared" si="7"/>
        <v>0</v>
      </c>
      <c r="X27" s="94">
        <f t="shared" si="8"/>
        <v>0</v>
      </c>
      <c r="Y27" s="91">
        <f t="shared" si="9"/>
        <v>0</v>
      </c>
      <c r="Z27" s="100"/>
      <c r="AA27" s="100"/>
      <c r="AB27" s="100"/>
      <c r="AC27" s="100"/>
    </row>
    <row r="28" spans="1:29" s="101" customFormat="1" ht="18" customHeight="1">
      <c r="A28" s="50"/>
      <c r="B28" s="102"/>
      <c r="C28" s="50"/>
      <c r="D28" s="50"/>
      <c r="E28" s="50"/>
      <c r="F28" s="50"/>
      <c r="G28" s="103"/>
      <c r="H28" s="50"/>
      <c r="I28" s="50"/>
      <c r="J28" s="104"/>
      <c r="K28" s="105"/>
      <c r="L28" s="103"/>
      <c r="M28" s="50"/>
      <c r="N28" s="50"/>
      <c r="O28" s="105"/>
      <c r="P28" s="105"/>
      <c r="Q28" s="105"/>
      <c r="R28" s="103"/>
      <c r="S28" s="50"/>
      <c r="T28" s="50"/>
      <c r="U28" s="105"/>
      <c r="V28" s="105"/>
      <c r="W28" s="105"/>
      <c r="X28" s="106"/>
      <c r="Y28" s="104"/>
      <c r="Z28" s="50"/>
      <c r="AA28" s="50"/>
      <c r="AB28" s="50"/>
      <c r="AC28" s="50"/>
    </row>
    <row r="29" spans="1:29" s="101" customFormat="1" ht="18" customHeight="1">
      <c r="A29" s="107" t="s">
        <v>180</v>
      </c>
      <c r="B29" s="108"/>
      <c r="C29" s="50"/>
      <c r="D29" s="103"/>
      <c r="E29" s="50"/>
      <c r="F29" s="50"/>
      <c r="G29" s="104"/>
      <c r="H29" s="105"/>
      <c r="I29" s="103"/>
      <c r="J29" s="50"/>
      <c r="K29" s="50"/>
      <c r="L29" s="105"/>
      <c r="M29" s="105"/>
      <c r="N29" s="105"/>
      <c r="O29" s="103"/>
      <c r="P29" s="50"/>
      <c r="Q29" s="50"/>
      <c r="R29" s="105"/>
      <c r="S29" s="109" t="s">
        <v>181</v>
      </c>
      <c r="T29" s="105"/>
      <c r="U29" s="106"/>
      <c r="V29" s="104"/>
      <c r="W29" s="105"/>
      <c r="X29" s="106"/>
      <c r="Y29" s="104"/>
      <c r="Z29" s="50"/>
      <c r="AA29" s="50"/>
      <c r="AB29" s="50"/>
      <c r="AC29" s="50"/>
    </row>
    <row r="30" spans="1:29" s="101" customFormat="1" ht="18" customHeight="1">
      <c r="A30" s="50"/>
      <c r="B30" s="102"/>
      <c r="C30" s="50"/>
      <c r="D30" s="50"/>
      <c r="E30" s="50"/>
      <c r="F30" s="50"/>
      <c r="G30" s="103"/>
      <c r="H30" s="50"/>
      <c r="I30" s="50"/>
      <c r="J30" s="104"/>
      <c r="K30" s="105"/>
      <c r="L30" s="103"/>
      <c r="M30" s="50"/>
      <c r="N30" s="50"/>
      <c r="O30" s="105"/>
      <c r="P30" s="105"/>
      <c r="Q30" s="105"/>
      <c r="R30" s="103"/>
      <c r="S30" s="50"/>
      <c r="T30" s="50"/>
      <c r="U30" s="105"/>
      <c r="V30" s="105"/>
      <c r="W30" s="105"/>
      <c r="X30" s="106"/>
      <c r="Y30" s="104"/>
      <c r="Z30" s="50"/>
      <c r="AA30" s="50"/>
      <c r="AB30" s="50"/>
      <c r="AC30" s="50"/>
    </row>
    <row r="31" spans="1:27" s="101" customFormat="1" ht="15" customHeight="1">
      <c r="A31" s="101" t="s">
        <v>182</v>
      </c>
      <c r="E31" s="101" t="s">
        <v>183</v>
      </c>
      <c r="H31"/>
      <c r="I31" s="101" t="s">
        <v>183</v>
      </c>
      <c r="J31" s="110"/>
      <c r="N31" s="111" t="s">
        <v>184</v>
      </c>
      <c r="S31" s="101" t="s">
        <v>185</v>
      </c>
      <c r="X31"/>
      <c r="Y31" s="111" t="s">
        <v>186</v>
      </c>
      <c r="Z31" s="112"/>
      <c r="AA31" s="113"/>
    </row>
    <row r="32" spans="8:27" s="101" customFormat="1" ht="15" customHeight="1">
      <c r="H32" s="3"/>
      <c r="J32" s="110"/>
      <c r="N32" s="110"/>
      <c r="X32"/>
      <c r="Y32" s="110"/>
      <c r="Z32" s="112"/>
      <c r="AA32" s="113"/>
    </row>
    <row r="33" spans="1:29" s="101" customFormat="1" ht="15" customHeight="1">
      <c r="A33" s="114"/>
      <c r="B33" s="114"/>
      <c r="C33" s="114"/>
      <c r="D33" s="114"/>
      <c r="E33" s="114"/>
      <c r="F33" s="114"/>
      <c r="G33" s="114"/>
      <c r="H33" s="115"/>
      <c r="I33" s="114"/>
      <c r="J33" s="116"/>
      <c r="K33" s="117"/>
      <c r="L33" s="117"/>
      <c r="M33" s="117"/>
      <c r="N33" s="118"/>
      <c r="O33" s="117"/>
      <c r="P33" s="117"/>
      <c r="Q33" s="117"/>
      <c r="R33" s="117"/>
      <c r="S33" s="117"/>
      <c r="T33" s="117"/>
      <c r="U33" s="117"/>
      <c r="V33" s="117"/>
      <c r="W33" s="117"/>
      <c r="X33" s="31"/>
      <c r="Y33" s="116"/>
      <c r="Z33" s="119"/>
      <c r="AA33" s="120"/>
      <c r="AB33" s="117"/>
      <c r="AC33" s="117"/>
    </row>
    <row r="34" spans="8:27" s="101" customFormat="1" ht="15" customHeight="1">
      <c r="H34"/>
      <c r="J34" s="110"/>
      <c r="N34" s="110"/>
      <c r="X34"/>
      <c r="Y34" s="110"/>
      <c r="Z34" s="112"/>
      <c r="AA34" s="113"/>
    </row>
    <row r="35" spans="1:27" s="101" customFormat="1" ht="15" customHeight="1">
      <c r="A35" s="101" t="s">
        <v>187</v>
      </c>
      <c r="E35" s="101" t="s">
        <v>187</v>
      </c>
      <c r="H35"/>
      <c r="I35" s="101" t="s">
        <v>187</v>
      </c>
      <c r="J35" s="110"/>
      <c r="N35" s="101" t="s">
        <v>187</v>
      </c>
      <c r="S35" s="101" t="s">
        <v>187</v>
      </c>
      <c r="X35"/>
      <c r="Y35" s="101" t="s">
        <v>187</v>
      </c>
      <c r="Z35" s="112"/>
      <c r="AA35" s="113"/>
    </row>
    <row r="36" spans="5:27" s="101" customFormat="1" ht="15" customHeight="1">
      <c r="E36"/>
      <c r="I36"/>
      <c r="J36"/>
      <c r="K36"/>
      <c r="M36" s="110"/>
      <c r="Q36"/>
      <c r="R36"/>
      <c r="S36" s="110"/>
      <c r="X36"/>
      <c r="Y36" s="110"/>
      <c r="Z36" s="112"/>
      <c r="AA36" s="113"/>
    </row>
    <row r="37" spans="1:29" ht="15" customHeight="1">
      <c r="A37" s="121"/>
      <c r="B37" s="121"/>
      <c r="C37" s="32"/>
      <c r="D37" s="32"/>
      <c r="E37" s="31"/>
      <c r="F37" s="121"/>
      <c r="G37" s="32"/>
      <c r="H37" s="32"/>
      <c r="I37" s="31"/>
      <c r="J37" s="31"/>
      <c r="K37" s="31"/>
      <c r="L37" s="121"/>
      <c r="M37" s="44"/>
      <c r="N37" s="32"/>
      <c r="O37" s="32"/>
      <c r="P37" s="32"/>
      <c r="Q37" s="31"/>
      <c r="R37" s="31"/>
      <c r="S37" s="122"/>
      <c r="T37" s="32"/>
      <c r="U37" s="32"/>
      <c r="V37" s="32"/>
      <c r="W37" s="32"/>
      <c r="X37" s="31"/>
      <c r="Y37" s="44"/>
      <c r="Z37" s="45"/>
      <c r="AA37" s="46"/>
      <c r="AB37" s="32"/>
      <c r="AC37" s="32"/>
    </row>
  </sheetData>
  <hyperlinks>
    <hyperlink ref="S29" r:id="rId1" display="E-Mail: kansli@styrkelyft.se"/>
  </hyperlinks>
  <printOptions/>
  <pageMargins left="0.5902777777777778" right="0.5902777777777778" top="0.9840277777777778" bottom="0.7875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K14" sqref="K14"/>
    </sheetView>
  </sheetViews>
  <sheetFormatPr defaultColWidth="9.140625" defaultRowHeight="15" customHeight="1"/>
  <cols>
    <col min="1" max="1" width="6.140625" style="9" customWidth="1"/>
    <col min="2" max="2" width="11.28125" style="9" customWidth="1"/>
    <col min="3" max="3" width="7.00390625" style="9" customWidth="1"/>
    <col min="4" max="4" width="3.28125" style="9" customWidth="1"/>
    <col min="5" max="5" width="35.28125" style="9" customWidth="1"/>
    <col min="6" max="6" width="5.8515625" style="9" customWidth="1"/>
    <col min="7" max="7" width="6.140625" style="9" customWidth="1"/>
    <col min="8" max="8" width="5.421875" style="9" customWidth="1"/>
    <col min="9" max="9" width="10.140625" style="9" customWidth="1"/>
    <col min="10" max="10" width="12.57421875" style="42" customWidth="1"/>
    <col min="11" max="11" width="10.00390625" style="9" customWidth="1"/>
    <col min="12" max="12" width="10.8515625" style="9" customWidth="1"/>
    <col min="13" max="13" width="11.140625" style="9" customWidth="1"/>
    <col min="14" max="14" width="13.57421875" style="10" customWidth="1"/>
    <col min="15" max="15" width="15.8515625" style="43" customWidth="1"/>
    <col min="16" max="16" width="7.421875" style="9" customWidth="1"/>
    <col min="17" max="17" width="6.7109375" style="9" customWidth="1"/>
    <col min="18" max="18" width="5.00390625" style="9" customWidth="1"/>
    <col min="19" max="19" width="5.57421875" style="9" customWidth="1"/>
    <col min="20" max="16384" width="9.140625" style="9" customWidth="1"/>
  </cols>
  <sheetData>
    <row r="1" spans="2:19" s="56" customFormat="1" ht="24.75" customHeight="1">
      <c r="B1" s="50"/>
      <c r="C1" s="50"/>
      <c r="D1" s="132" t="s">
        <v>205</v>
      </c>
      <c r="E1" s="133" t="s">
        <v>206</v>
      </c>
      <c r="F1" s="51"/>
      <c r="G1" s="51"/>
      <c r="H1" s="51"/>
      <c r="I1" s="134" t="s">
        <v>207</v>
      </c>
      <c r="J1" s="135"/>
      <c r="K1" s="51"/>
      <c r="L1" s="51"/>
      <c r="M1" s="51"/>
      <c r="N1" s="136"/>
      <c r="O1" s="51"/>
      <c r="P1" s="51"/>
      <c r="Q1" s="51"/>
      <c r="R1" s="51"/>
      <c r="S1" s="51"/>
    </row>
    <row r="2" spans="2:19" s="56" customFormat="1" ht="18.75" customHeight="1">
      <c r="B2" s="51"/>
      <c r="C2" s="51"/>
      <c r="D2" s="132"/>
      <c r="E2" s="133" t="s">
        <v>208</v>
      </c>
      <c r="F2" s="51"/>
      <c r="G2" s="51"/>
      <c r="H2" s="51"/>
      <c r="J2" s="135"/>
      <c r="K2" s="51"/>
      <c r="L2" s="51"/>
      <c r="M2" s="51"/>
      <c r="N2" s="3"/>
      <c r="O2" s="51"/>
      <c r="P2" s="51"/>
      <c r="Q2" s="51"/>
      <c r="R2" s="51"/>
      <c r="S2" s="51"/>
    </row>
    <row r="3" spans="2:19" s="56" customFormat="1" ht="24.75" customHeight="1">
      <c r="B3" s="51"/>
      <c r="C3" s="51"/>
      <c r="D3" s="132"/>
      <c r="E3" s="133" t="s">
        <v>209</v>
      </c>
      <c r="F3" s="51"/>
      <c r="G3" s="51"/>
      <c r="H3" s="51"/>
      <c r="I3" s="134" t="s">
        <v>15</v>
      </c>
      <c r="J3" s="135"/>
      <c r="K3" s="51"/>
      <c r="L3" s="51"/>
      <c r="M3" s="51"/>
      <c r="N3" s="3"/>
      <c r="O3" s="51"/>
      <c r="P3" s="51"/>
      <c r="Q3" s="51"/>
      <c r="R3" s="51"/>
      <c r="S3" s="51"/>
    </row>
    <row r="4" spans="2:19" s="56" customFormat="1" ht="18.75" customHeight="1">
      <c r="B4" s="51"/>
      <c r="C4" s="51"/>
      <c r="D4" s="132"/>
      <c r="E4" s="133" t="s">
        <v>210</v>
      </c>
      <c r="F4" s="51"/>
      <c r="G4" s="51"/>
      <c r="H4" s="51"/>
      <c r="I4" s="52"/>
      <c r="J4" s="135"/>
      <c r="K4" s="53" t="s">
        <v>211</v>
      </c>
      <c r="L4" s="51"/>
      <c r="M4" s="51"/>
      <c r="N4" s="3"/>
      <c r="O4" s="51"/>
      <c r="P4" s="51"/>
      <c r="Q4" s="51"/>
      <c r="R4" s="51"/>
      <c r="S4" s="51"/>
    </row>
    <row r="5" spans="2:19" s="56" customFormat="1" ht="18.75" customHeight="1">
      <c r="B5" s="51"/>
      <c r="C5" s="51"/>
      <c r="D5" s="132"/>
      <c r="E5" s="133" t="s">
        <v>212</v>
      </c>
      <c r="F5" s="51"/>
      <c r="G5" s="51"/>
      <c r="H5" s="51"/>
      <c r="I5" s="51"/>
      <c r="J5" s="137"/>
      <c r="K5" s="53" t="s">
        <v>213</v>
      </c>
      <c r="L5" s="51"/>
      <c r="M5" s="51"/>
      <c r="N5" s="53"/>
      <c r="O5" s="51"/>
      <c r="P5" s="51"/>
      <c r="Q5" s="51"/>
      <c r="R5" s="51"/>
      <c r="S5" s="51"/>
    </row>
    <row r="6" spans="2:19" s="56" customFormat="1" ht="18.75" customHeight="1">
      <c r="B6" s="51"/>
      <c r="C6" s="51"/>
      <c r="D6" s="51"/>
      <c r="E6" s="51"/>
      <c r="F6" s="51"/>
      <c r="G6" s="51"/>
      <c r="H6" s="51"/>
      <c r="I6" s="51"/>
      <c r="J6" s="137"/>
      <c r="K6" s="109" t="s">
        <v>181</v>
      </c>
      <c r="L6" s="51"/>
      <c r="M6" s="51"/>
      <c r="N6" s="53"/>
      <c r="O6" s="51"/>
      <c r="P6" s="51"/>
      <c r="Q6" s="51"/>
      <c r="R6" s="51"/>
      <c r="S6" s="51"/>
    </row>
    <row r="7" spans="2:19" s="56" customFormat="1" ht="16.5" customHeight="1">
      <c r="B7" s="51"/>
      <c r="C7" s="51"/>
      <c r="D7" s="51"/>
      <c r="E7" s="51"/>
      <c r="F7" s="51"/>
      <c r="G7" s="51"/>
      <c r="H7" s="51"/>
      <c r="I7" s="51"/>
      <c r="J7" s="137"/>
      <c r="K7" s="51"/>
      <c r="L7" s="51"/>
      <c r="M7" s="51"/>
      <c r="N7" s="53"/>
      <c r="O7" s="51"/>
      <c r="P7" s="51"/>
      <c r="Q7" s="51"/>
      <c r="R7" s="51"/>
      <c r="S7" s="51"/>
    </row>
    <row r="8" spans="3:15" s="56" customFormat="1" ht="16.5" customHeight="1">
      <c r="C8" s="59" t="s">
        <v>163</v>
      </c>
      <c r="D8" s="61"/>
      <c r="E8" s="138" t="s">
        <v>23</v>
      </c>
      <c r="F8" s="51"/>
      <c r="G8" s="59" t="s">
        <v>214</v>
      </c>
      <c r="H8" s="61"/>
      <c r="I8" s="139">
        <v>1</v>
      </c>
      <c r="K8" s="59" t="s">
        <v>215</v>
      </c>
      <c r="L8" s="61" t="s">
        <v>216</v>
      </c>
      <c r="M8" s="61"/>
      <c r="N8" s="59" t="s">
        <v>217</v>
      </c>
      <c r="O8" s="59" t="s">
        <v>158</v>
      </c>
    </row>
    <row r="9" spans="2:19" s="56" customFormat="1" ht="16.5" customHeight="1">
      <c r="B9" s="51"/>
      <c r="C9" s="51"/>
      <c r="D9" s="51"/>
      <c r="F9" s="127"/>
      <c r="G9" s="51"/>
      <c r="H9" s="127"/>
      <c r="I9" s="51"/>
      <c r="J9" s="137"/>
      <c r="K9" s="53"/>
      <c r="L9" s="51"/>
      <c r="M9" s="127"/>
      <c r="N9" s="53"/>
      <c r="O9" s="51"/>
      <c r="P9" s="51"/>
      <c r="Q9" s="51"/>
      <c r="R9" s="51"/>
      <c r="S9" s="51"/>
    </row>
    <row r="10" spans="2:18" s="56" customFormat="1" ht="16.5" customHeight="1">
      <c r="B10" s="107" t="s">
        <v>180</v>
      </c>
      <c r="C10" s="108"/>
      <c r="D10" s="50"/>
      <c r="E10" s="103"/>
      <c r="F10" s="50"/>
      <c r="G10" s="50"/>
      <c r="H10" s="104"/>
      <c r="I10" s="105"/>
      <c r="J10" s="103"/>
      <c r="K10" s="50"/>
      <c r="L10" s="50"/>
      <c r="M10" s="109"/>
      <c r="N10" s="68"/>
      <c r="R10" s="51"/>
    </row>
    <row r="11" spans="2:18" s="56" customFormat="1" ht="16.5" customHeight="1">
      <c r="B11" s="107"/>
      <c r="C11" s="108"/>
      <c r="D11" s="50"/>
      <c r="E11" s="103"/>
      <c r="F11" s="50"/>
      <c r="G11" s="50"/>
      <c r="H11" s="104"/>
      <c r="I11" s="105"/>
      <c r="J11" s="103"/>
      <c r="K11" s="50"/>
      <c r="L11" s="50"/>
      <c r="M11" s="109"/>
      <c r="N11" s="68"/>
      <c r="R11" s="51"/>
    </row>
    <row r="12" spans="2:19" ht="19.5" customHeight="1">
      <c r="B12" s="140" t="s">
        <v>218</v>
      </c>
      <c r="C12" s="141"/>
      <c r="D12" s="142"/>
      <c r="E12" s="143" t="s">
        <v>162</v>
      </c>
      <c r="F12" s="144"/>
      <c r="G12" s="141"/>
      <c r="H12" s="145"/>
      <c r="I12" s="146" t="s">
        <v>219</v>
      </c>
      <c r="J12" s="147" t="s">
        <v>220</v>
      </c>
      <c r="K12" s="146" t="s">
        <v>221</v>
      </c>
      <c r="L12" s="146" t="s">
        <v>222</v>
      </c>
      <c r="M12" s="148" t="s">
        <v>223</v>
      </c>
      <c r="N12" s="146" t="s">
        <v>224</v>
      </c>
      <c r="O12" s="149" t="s">
        <v>225</v>
      </c>
      <c r="P12" s="150"/>
      <c r="Q12" s="150"/>
      <c r="R12" s="36"/>
      <c r="S12" s="36"/>
    </row>
    <row r="13" spans="2:15" s="36" customFormat="1" ht="19.5" customHeight="1">
      <c r="B13" s="151"/>
      <c r="C13" s="152"/>
      <c r="D13" s="153"/>
      <c r="E13" s="154"/>
      <c r="F13" s="152"/>
      <c r="G13" s="152"/>
      <c r="H13" s="153"/>
      <c r="I13" s="155" t="s">
        <v>226</v>
      </c>
      <c r="J13" s="156"/>
      <c r="K13" s="155"/>
      <c r="L13" s="155"/>
      <c r="M13" s="153"/>
      <c r="N13" s="157"/>
      <c r="O13" s="158"/>
    </row>
    <row r="14" spans="2:19" s="159" customFormat="1" ht="39.75" customHeight="1">
      <c r="B14" s="160">
        <v>810728</v>
      </c>
      <c r="C14" s="161"/>
      <c r="D14" s="162"/>
      <c r="E14" s="163" t="s">
        <v>227</v>
      </c>
      <c r="F14" s="164"/>
      <c r="G14" s="165"/>
      <c r="H14" s="166"/>
      <c r="I14" s="167"/>
      <c r="J14" s="168">
        <f>IF(I14&lt;&gt;0,VLOOKUP(INT(I14),Wilksmen,(I14-INT(I14))*10+2),0)</f>
        <v>0</v>
      </c>
      <c r="K14" s="167"/>
      <c r="L14" s="167"/>
      <c r="M14" s="167"/>
      <c r="N14" s="169">
        <f>SUM(K14:M14)</f>
        <v>0</v>
      </c>
      <c r="O14" s="170">
        <f>SUM(N14*J14)</f>
        <v>0</v>
      </c>
      <c r="P14" s="171"/>
      <c r="Q14" s="171"/>
      <c r="R14" s="171"/>
      <c r="S14" s="171"/>
    </row>
    <row r="15" spans="2:19" s="159" customFormat="1" ht="39.75" customHeight="1">
      <c r="B15" s="172">
        <v>651110</v>
      </c>
      <c r="C15" s="171"/>
      <c r="D15" s="173"/>
      <c r="E15" s="174" t="s">
        <v>228</v>
      </c>
      <c r="F15" s="175"/>
      <c r="G15" s="176"/>
      <c r="H15" s="177"/>
      <c r="I15" s="178"/>
      <c r="J15" s="168">
        <f>IF(I15&lt;&gt;0,VLOOKUP(INT(I15),Wilksmen,(I15-INT(I15))*10+2),0)</f>
        <v>0</v>
      </c>
      <c r="K15" s="178"/>
      <c r="L15" s="178"/>
      <c r="M15" s="178"/>
      <c r="N15" s="179">
        <f>SUM(K15:M15)</f>
        <v>0</v>
      </c>
      <c r="O15" s="170">
        <f>SUM(N15*J15)</f>
        <v>0</v>
      </c>
      <c r="P15" s="176"/>
      <c r="Q15" s="176"/>
      <c r="R15" s="176"/>
      <c r="S15" s="176"/>
    </row>
    <row r="16" spans="2:19" s="159" customFormat="1" ht="39.75" customHeight="1">
      <c r="B16" s="174">
        <v>531124</v>
      </c>
      <c r="C16" s="180"/>
      <c r="D16" s="181"/>
      <c r="E16" s="174" t="s">
        <v>229</v>
      </c>
      <c r="F16" s="182"/>
      <c r="G16" s="182"/>
      <c r="H16" s="183"/>
      <c r="I16" s="178"/>
      <c r="J16" s="168">
        <f>IF(I16&lt;&gt;0,VLOOKUP(INT(I16),Wilksmen,(I16-INT(I16))*10+2),0)</f>
        <v>0</v>
      </c>
      <c r="K16" s="178"/>
      <c r="L16" s="178"/>
      <c r="M16" s="178"/>
      <c r="N16" s="179">
        <f>SUM(K16:M16)</f>
        <v>0</v>
      </c>
      <c r="O16" s="170">
        <f>SUM(N16*J16)</f>
        <v>0</v>
      </c>
      <c r="P16" s="176"/>
      <c r="Q16" s="176"/>
      <c r="R16" s="176"/>
      <c r="S16" s="176"/>
    </row>
    <row r="17" spans="2:19" s="159" customFormat="1" ht="39.75" customHeight="1">
      <c r="B17" s="172"/>
      <c r="C17" s="171"/>
      <c r="D17" s="173"/>
      <c r="E17" s="174"/>
      <c r="F17" s="176"/>
      <c r="G17" s="176"/>
      <c r="H17" s="177"/>
      <c r="I17" s="178"/>
      <c r="J17" s="168">
        <f>IF(I17&lt;&gt;0,VLOOKUP(INT(I17),Wilksmen,(I17-INT(I17))*10+2),0)</f>
        <v>0</v>
      </c>
      <c r="K17" s="178"/>
      <c r="L17" s="178"/>
      <c r="M17" s="178"/>
      <c r="N17" s="179">
        <f>SUM(K17:M17)</f>
        <v>0</v>
      </c>
      <c r="O17" s="170">
        <f>SUM(N17*J17)</f>
        <v>0</v>
      </c>
      <c r="P17" s="176"/>
      <c r="Q17" s="176"/>
      <c r="R17" s="176"/>
      <c r="S17" s="176"/>
    </row>
    <row r="18" spans="2:19" s="159" customFormat="1" ht="39.75" customHeight="1">
      <c r="B18" s="174"/>
      <c r="C18" s="180"/>
      <c r="D18" s="181"/>
      <c r="E18" s="174"/>
      <c r="F18" s="182"/>
      <c r="G18" s="182"/>
      <c r="H18" s="183"/>
      <c r="I18" s="178"/>
      <c r="J18" s="168">
        <f>IF(I18&lt;&gt;0,VLOOKUP(INT(I18),Wilksmen,(I18-INT(I18))*10+2),0)</f>
        <v>0</v>
      </c>
      <c r="K18" s="178"/>
      <c r="L18" s="178"/>
      <c r="M18" s="178"/>
      <c r="N18" s="179">
        <f>SUM(K18:M18)</f>
        <v>0</v>
      </c>
      <c r="O18" s="170">
        <f>SUM(N18*J18)</f>
        <v>0</v>
      </c>
      <c r="P18" s="176"/>
      <c r="Q18" s="176"/>
      <c r="R18" s="176"/>
      <c r="S18" s="176"/>
    </row>
    <row r="19" spans="2:19" s="36" customFormat="1" ht="18" customHeight="1">
      <c r="B19" s="184"/>
      <c r="C19" s="184"/>
      <c r="D19" s="184"/>
      <c r="E19" s="184"/>
      <c r="F19" s="103"/>
      <c r="G19" s="103"/>
      <c r="H19" s="103"/>
      <c r="I19" s="103"/>
      <c r="J19" s="106"/>
      <c r="K19" s="103"/>
      <c r="L19" s="103"/>
      <c r="M19" s="103"/>
      <c r="N19" s="105"/>
      <c r="O19" s="185"/>
      <c r="P19" s="103"/>
      <c r="Q19" s="103"/>
      <c r="R19" s="103"/>
      <c r="S19" s="103"/>
    </row>
    <row r="20" spans="2:19" s="36" customFormat="1" ht="24.75" customHeight="1">
      <c r="B20" s="184"/>
      <c r="C20" s="184"/>
      <c r="D20" s="184"/>
      <c r="E20" s="184"/>
      <c r="F20" s="103"/>
      <c r="G20" s="103"/>
      <c r="H20" s="103"/>
      <c r="I20" s="103"/>
      <c r="J20" s="106"/>
      <c r="K20" s="103"/>
      <c r="L20" s="103"/>
      <c r="M20" s="186" t="s">
        <v>230</v>
      </c>
      <c r="N20" s="130"/>
      <c r="O20" s="187">
        <f>SUM(O14:O18)</f>
        <v>0</v>
      </c>
      <c r="P20" s="103"/>
      <c r="Q20" s="103"/>
      <c r="R20" s="103"/>
      <c r="S20" s="103"/>
    </row>
    <row r="21" spans="2:19" s="36" customFormat="1" ht="18" customHeight="1">
      <c r="B21" s="184"/>
      <c r="C21" s="184"/>
      <c r="D21" s="184"/>
      <c r="E21" s="184"/>
      <c r="F21" s="103"/>
      <c r="G21" s="103"/>
      <c r="H21" s="103"/>
      <c r="I21" s="103"/>
      <c r="J21" s="106"/>
      <c r="K21" s="103"/>
      <c r="L21" s="103"/>
      <c r="M21" s="103"/>
      <c r="N21" s="105"/>
      <c r="O21" s="104"/>
      <c r="P21" s="103"/>
      <c r="Q21" s="103"/>
      <c r="R21" s="103"/>
      <c r="S21" s="103"/>
    </row>
    <row r="22" spans="2:19" s="36" customFormat="1" ht="18" customHeight="1">
      <c r="B22" s="184"/>
      <c r="C22" s="114" t="s">
        <v>231</v>
      </c>
      <c r="D22" s="121"/>
      <c r="E22" s="32"/>
      <c r="F22" s="188"/>
      <c r="G22" s="188"/>
      <c r="H22" s="103"/>
      <c r="I22" s="188" t="s">
        <v>163</v>
      </c>
      <c r="J22" s="189"/>
      <c r="K22" s="188"/>
      <c r="L22" s="188"/>
      <c r="M22" s="103"/>
      <c r="N22" s="190" t="s">
        <v>232</v>
      </c>
      <c r="O22" s="191"/>
      <c r="P22" s="103"/>
      <c r="Q22" s="103"/>
      <c r="R22" s="103"/>
      <c r="S22" s="103"/>
    </row>
    <row r="23" spans="2:19" s="36" customFormat="1" ht="18" customHeight="1">
      <c r="B23" s="184"/>
      <c r="C23" s="184"/>
      <c r="D23" s="184"/>
      <c r="E23" s="184"/>
      <c r="F23" s="103"/>
      <c r="G23" s="103"/>
      <c r="H23" s="103"/>
      <c r="I23" s="103"/>
      <c r="J23" s="106"/>
      <c r="K23" s="103"/>
      <c r="L23" s="103"/>
      <c r="M23" s="103"/>
      <c r="N23" s="105"/>
      <c r="O23" s="104"/>
      <c r="P23" s="103"/>
      <c r="Q23" s="103"/>
      <c r="R23" s="103"/>
      <c r="S23" s="103"/>
    </row>
    <row r="24" spans="2:19" s="36" customFormat="1" ht="18" customHeight="1">
      <c r="B24" s="184"/>
      <c r="C24" s="184"/>
      <c r="D24" s="184"/>
      <c r="E24" s="184"/>
      <c r="F24" s="103"/>
      <c r="G24" s="103"/>
      <c r="H24" s="103"/>
      <c r="I24" s="103"/>
      <c r="J24" s="106"/>
      <c r="K24" s="103"/>
      <c r="L24" s="103"/>
      <c r="M24" s="103"/>
      <c r="N24" s="105"/>
      <c r="O24" s="104"/>
      <c r="P24" s="103"/>
      <c r="Q24" s="103"/>
      <c r="R24" s="103"/>
      <c r="S24" s="103"/>
    </row>
    <row r="25" spans="2:19" s="36" customFormat="1" ht="18" customHeight="1">
      <c r="B25" s="184"/>
      <c r="C25" s="184"/>
      <c r="D25" s="184"/>
      <c r="E25" s="184"/>
      <c r="F25" s="103"/>
      <c r="G25" s="103"/>
      <c r="H25" s="103"/>
      <c r="I25" s="103"/>
      <c r="J25" s="106"/>
      <c r="K25" s="103"/>
      <c r="L25" s="103"/>
      <c r="M25" s="103"/>
      <c r="N25" s="105"/>
      <c r="O25" s="104"/>
      <c r="P25" s="103"/>
      <c r="Q25" s="103"/>
      <c r="R25" s="103"/>
      <c r="S25" s="103"/>
    </row>
    <row r="26" spans="2:19" s="36" customFormat="1" ht="18" customHeight="1">
      <c r="B26" s="184"/>
      <c r="C26" s="184"/>
      <c r="D26" s="184"/>
      <c r="E26" s="184"/>
      <c r="F26" s="103"/>
      <c r="G26" s="103"/>
      <c r="H26" s="103"/>
      <c r="I26" s="103"/>
      <c r="J26" s="106"/>
      <c r="K26" s="103"/>
      <c r="L26" s="103"/>
      <c r="M26" s="103"/>
      <c r="N26" s="105"/>
      <c r="O26" s="104"/>
      <c r="P26" s="103"/>
      <c r="Q26" s="103"/>
      <c r="R26" s="103"/>
      <c r="S26" s="103"/>
    </row>
    <row r="27" spans="2:19" s="36" customFormat="1" ht="18" customHeight="1">
      <c r="B27" s="184"/>
      <c r="C27" s="184"/>
      <c r="D27" s="184"/>
      <c r="E27" s="184"/>
      <c r="F27" s="103"/>
      <c r="G27" s="103"/>
      <c r="H27" s="103"/>
      <c r="I27" s="103"/>
      <c r="J27" s="106"/>
      <c r="K27" s="103"/>
      <c r="L27" s="103"/>
      <c r="M27" s="103"/>
      <c r="N27" s="105"/>
      <c r="O27" s="104"/>
      <c r="P27" s="103"/>
      <c r="Q27" s="103"/>
      <c r="R27" s="103"/>
      <c r="S27" s="103"/>
    </row>
    <row r="28" spans="2:19" s="36" customFormat="1" ht="18" customHeight="1">
      <c r="B28" s="184"/>
      <c r="C28" s="184"/>
      <c r="D28" s="184"/>
      <c r="E28" s="184"/>
      <c r="F28" s="103"/>
      <c r="G28" s="103"/>
      <c r="H28" s="103"/>
      <c r="I28" s="103"/>
      <c r="J28" s="106"/>
      <c r="K28" s="103"/>
      <c r="L28" s="103"/>
      <c r="M28" s="103"/>
      <c r="N28" s="105"/>
      <c r="O28" s="104"/>
      <c r="P28" s="103"/>
      <c r="Q28" s="103"/>
      <c r="R28" s="103"/>
      <c r="S28" s="103"/>
    </row>
    <row r="29" spans="2:19" s="36" customFormat="1" ht="18" customHeight="1">
      <c r="B29" s="184"/>
      <c r="C29" s="184"/>
      <c r="D29" s="184"/>
      <c r="E29" s="184"/>
      <c r="F29" s="103"/>
      <c r="G29" s="103"/>
      <c r="H29" s="103"/>
      <c r="I29" s="103"/>
      <c r="J29" s="106"/>
      <c r="K29" s="103"/>
      <c r="L29" s="103"/>
      <c r="M29" s="103"/>
      <c r="N29" s="105"/>
      <c r="O29" s="104"/>
      <c r="P29" s="103"/>
      <c r="Q29" s="103"/>
      <c r="R29" s="103"/>
      <c r="S29" s="103"/>
    </row>
    <row r="30" spans="2:22" ht="15" customHeight="1">
      <c r="B30" s="36"/>
      <c r="C30" s="36"/>
      <c r="D30" s="36"/>
      <c r="E30" s="192"/>
      <c r="F30" s="36"/>
      <c r="G30" s="36"/>
      <c r="H30" s="36"/>
      <c r="I30" s="36"/>
      <c r="J30" s="193"/>
      <c r="K30" s="36"/>
      <c r="L30" s="36"/>
      <c r="M30" s="36"/>
      <c r="N30" s="150"/>
      <c r="O30" s="194"/>
      <c r="P30" s="36"/>
      <c r="Q30" s="36"/>
      <c r="R30" s="36"/>
      <c r="S30" s="36"/>
      <c r="T30" s="36"/>
      <c r="U30" s="36"/>
      <c r="V30" s="36"/>
    </row>
    <row r="31" spans="2:19" s="101" customFormat="1" ht="15" customHeight="1">
      <c r="B31" s="50"/>
      <c r="C31" s="50"/>
      <c r="D31" s="50"/>
      <c r="E31" s="50"/>
      <c r="F31" s="50"/>
      <c r="G31" s="50"/>
      <c r="H31" s="50"/>
      <c r="I31" s="50"/>
      <c r="J31" s="137"/>
      <c r="K31" s="50"/>
      <c r="L31" s="50"/>
      <c r="M31" s="50"/>
      <c r="N31" s="195"/>
      <c r="O31" s="196"/>
      <c r="P31" s="50"/>
      <c r="Q31" s="50"/>
      <c r="R31" s="50"/>
      <c r="S31" s="50"/>
    </row>
    <row r="32" spans="2:19" s="101" customFormat="1" ht="15" customHeight="1">
      <c r="B32" s="50"/>
      <c r="C32" s="50"/>
      <c r="D32" s="50"/>
      <c r="E32" s="50"/>
      <c r="F32" s="50"/>
      <c r="G32" s="50"/>
      <c r="H32" s="3"/>
      <c r="I32" s="50"/>
      <c r="J32" s="137"/>
      <c r="K32" s="50"/>
      <c r="L32" s="50"/>
      <c r="M32" s="197"/>
      <c r="N32" s="50"/>
      <c r="O32" s="50"/>
      <c r="P32" s="197"/>
      <c r="Q32" s="196"/>
      <c r="R32" s="50"/>
      <c r="S32" s="50"/>
    </row>
    <row r="33" spans="2:19" s="101" customFormat="1" ht="15" customHeight="1">
      <c r="B33" s="50"/>
      <c r="C33" s="50"/>
      <c r="D33" s="50"/>
      <c r="E33" s="50"/>
      <c r="F33" s="50"/>
      <c r="G33" s="50"/>
      <c r="H33" s="3"/>
      <c r="I33" s="50"/>
      <c r="J33" s="137"/>
      <c r="K33" s="50"/>
      <c r="L33" s="50"/>
      <c r="M33" s="195"/>
      <c r="N33" s="50"/>
      <c r="O33" s="195"/>
      <c r="P33" s="137"/>
      <c r="Q33" s="196"/>
      <c r="R33" s="50"/>
      <c r="S33" s="50"/>
    </row>
    <row r="34" spans="2:19" s="101" customFormat="1" ht="15" customHeight="1">
      <c r="B34" s="198"/>
      <c r="C34" s="198"/>
      <c r="D34" s="198"/>
      <c r="E34" s="198"/>
      <c r="F34" s="198"/>
      <c r="G34" s="198"/>
      <c r="H34" s="199"/>
      <c r="I34" s="198"/>
      <c r="J34" s="200"/>
      <c r="K34" s="50"/>
      <c r="L34" s="50"/>
      <c r="M34" s="201"/>
      <c r="N34" s="50"/>
      <c r="O34" s="195"/>
      <c r="P34" s="137"/>
      <c r="Q34" s="196"/>
      <c r="R34" s="50"/>
      <c r="S34" s="50"/>
    </row>
    <row r="35" spans="2:19" s="101" customFormat="1" ht="15" customHeight="1">
      <c r="B35" s="50"/>
      <c r="C35" s="50"/>
      <c r="D35" s="50"/>
      <c r="E35" s="50"/>
      <c r="F35" s="50"/>
      <c r="G35" s="50"/>
      <c r="H35" s="3"/>
      <c r="I35" s="50"/>
      <c r="J35" s="137"/>
      <c r="K35" s="50"/>
      <c r="L35" s="50"/>
      <c r="M35" s="195"/>
      <c r="N35" s="50"/>
      <c r="O35" s="195"/>
      <c r="P35" s="137"/>
      <c r="Q35" s="196"/>
      <c r="R35" s="50"/>
      <c r="S35" s="50"/>
    </row>
    <row r="36" spans="2:19" s="101" customFormat="1" ht="15" customHeight="1">
      <c r="B36" s="50"/>
      <c r="C36" s="50"/>
      <c r="D36" s="50"/>
      <c r="E36" s="50"/>
      <c r="F36" s="50"/>
      <c r="G36" s="50"/>
      <c r="H36" s="3"/>
      <c r="I36" s="50"/>
      <c r="J36" s="137"/>
      <c r="K36" s="50"/>
      <c r="L36" s="50"/>
      <c r="M36" s="50"/>
      <c r="N36" s="50"/>
      <c r="O36" s="50"/>
      <c r="P36" s="50"/>
      <c r="Q36" s="196"/>
      <c r="R36" s="50"/>
      <c r="S36" s="50"/>
    </row>
    <row r="37" spans="2:19" s="101" customFormat="1" ht="15" customHeight="1">
      <c r="B37" s="50"/>
      <c r="C37" s="50"/>
      <c r="D37" s="50"/>
      <c r="E37" s="50"/>
      <c r="F37" s="50"/>
      <c r="G37" s="50"/>
      <c r="H37" s="50"/>
      <c r="I37" s="3"/>
      <c r="J37" s="202"/>
      <c r="K37" s="50"/>
      <c r="L37" s="195"/>
      <c r="M37" s="50"/>
      <c r="N37" s="3"/>
      <c r="O37" s="195"/>
      <c r="P37" s="137"/>
      <c r="Q37" s="196"/>
      <c r="R37" s="50"/>
      <c r="S37" s="50"/>
    </row>
    <row r="38" spans="2:19" ht="15" customHeight="1">
      <c r="B38" s="184"/>
      <c r="C38" s="184"/>
      <c r="D38" s="36"/>
      <c r="E38" s="36"/>
      <c r="F38" s="184"/>
      <c r="G38" s="36"/>
      <c r="H38" s="36"/>
      <c r="I38" s="3"/>
      <c r="J38" s="202"/>
      <c r="K38" s="184"/>
      <c r="L38" s="150"/>
      <c r="M38" s="36"/>
      <c r="N38" s="3"/>
      <c r="O38" s="150"/>
      <c r="P38" s="193"/>
      <c r="Q38" s="194"/>
      <c r="R38" s="36"/>
      <c r="S38" s="36"/>
    </row>
    <row r="39" spans="2:19" ht="15" customHeight="1">
      <c r="B39" s="36"/>
      <c r="C39" s="36"/>
      <c r="D39" s="36"/>
      <c r="E39" s="36"/>
      <c r="F39" s="36"/>
      <c r="G39" s="36"/>
      <c r="H39" s="36"/>
      <c r="I39" s="36"/>
      <c r="J39" s="193"/>
      <c r="K39" s="36"/>
      <c r="L39" s="36"/>
      <c r="M39" s="36"/>
      <c r="N39" s="150"/>
      <c r="O39" s="194"/>
      <c r="P39" s="36"/>
      <c r="Q39" s="36"/>
      <c r="R39" s="36"/>
      <c r="S39" s="36"/>
    </row>
  </sheetData>
  <hyperlinks>
    <hyperlink ref="K6" r:id="rId1" display="E-Mail: kansli@styrkelyft.se"/>
  </hyperlinks>
  <printOptions/>
  <pageMargins left="0.39375" right="0.39375" top="0.9840277777777778" bottom="0.5902777777777778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C1">
      <selection activeCell="K14" sqref="K14"/>
    </sheetView>
  </sheetViews>
  <sheetFormatPr defaultColWidth="9.140625" defaultRowHeight="15" customHeight="1"/>
  <cols>
    <col min="1" max="1" width="6.140625" style="9" customWidth="1"/>
    <col min="2" max="2" width="11.28125" style="9" customWidth="1"/>
    <col min="3" max="3" width="7.00390625" style="9" customWidth="1"/>
    <col min="4" max="4" width="3.28125" style="9" customWidth="1"/>
    <col min="5" max="5" width="35.28125" style="9" customWidth="1"/>
    <col min="6" max="6" width="5.8515625" style="9" customWidth="1"/>
    <col min="7" max="7" width="6.140625" style="9" customWidth="1"/>
    <col min="8" max="8" width="5.421875" style="9" customWidth="1"/>
    <col min="9" max="9" width="10.140625" style="9" customWidth="1"/>
    <col min="10" max="10" width="12.57421875" style="42" customWidth="1"/>
    <col min="11" max="11" width="10.00390625" style="9" customWidth="1"/>
    <col min="12" max="12" width="10.8515625" style="9" customWidth="1"/>
    <col min="13" max="13" width="11.140625" style="9" customWidth="1"/>
    <col min="14" max="14" width="13.57421875" style="10" customWidth="1"/>
    <col min="15" max="15" width="15.8515625" style="43" customWidth="1"/>
    <col min="16" max="16" width="7.421875" style="9" customWidth="1"/>
    <col min="17" max="17" width="6.7109375" style="9" customWidth="1"/>
    <col min="18" max="18" width="5.00390625" style="9" customWidth="1"/>
    <col min="19" max="19" width="5.57421875" style="9" customWidth="1"/>
    <col min="20" max="16384" width="9.140625" style="9" customWidth="1"/>
  </cols>
  <sheetData>
    <row r="1" spans="2:19" s="56" customFormat="1" ht="24.75" customHeight="1">
      <c r="B1" s="50"/>
      <c r="C1" s="50"/>
      <c r="D1" s="132"/>
      <c r="E1" s="133" t="s">
        <v>206</v>
      </c>
      <c r="F1" s="51"/>
      <c r="G1" s="51"/>
      <c r="H1" s="51"/>
      <c r="I1" s="134" t="s">
        <v>207</v>
      </c>
      <c r="J1" s="135"/>
      <c r="K1" s="51"/>
      <c r="L1" s="51"/>
      <c r="M1" s="51"/>
      <c r="N1" s="136"/>
      <c r="O1" s="51"/>
      <c r="P1" s="51"/>
      <c r="Q1" s="51"/>
      <c r="R1" s="51"/>
      <c r="S1" s="51"/>
    </row>
    <row r="2" spans="2:19" s="56" customFormat="1" ht="18.75" customHeight="1">
      <c r="B2" s="51"/>
      <c r="C2" s="51"/>
      <c r="D2" s="132"/>
      <c r="E2" s="133" t="s">
        <v>208</v>
      </c>
      <c r="F2" s="51"/>
      <c r="G2" s="51"/>
      <c r="H2" s="51"/>
      <c r="J2" s="135"/>
      <c r="K2" s="51"/>
      <c r="L2" s="51"/>
      <c r="M2" s="51"/>
      <c r="N2" s="3"/>
      <c r="O2" s="51"/>
      <c r="P2" s="51"/>
      <c r="Q2" s="51"/>
      <c r="R2" s="51"/>
      <c r="S2" s="51"/>
    </row>
    <row r="3" spans="2:19" s="56" customFormat="1" ht="24.75" customHeight="1">
      <c r="B3" s="51"/>
      <c r="C3" s="51"/>
      <c r="D3" s="132"/>
      <c r="E3" s="133" t="s">
        <v>209</v>
      </c>
      <c r="F3" s="51"/>
      <c r="G3" s="51"/>
      <c r="H3" s="51"/>
      <c r="I3" s="134" t="s">
        <v>15</v>
      </c>
      <c r="J3" s="135"/>
      <c r="K3" s="51"/>
      <c r="L3" s="51"/>
      <c r="M3" s="51"/>
      <c r="N3" s="3"/>
      <c r="O3" s="51"/>
      <c r="P3" s="51"/>
      <c r="Q3" s="51"/>
      <c r="R3" s="51"/>
      <c r="S3" s="51"/>
    </row>
    <row r="4" spans="2:19" s="56" customFormat="1" ht="18.75" customHeight="1">
      <c r="B4" s="51"/>
      <c r="C4" s="51"/>
      <c r="D4" s="132" t="s">
        <v>205</v>
      </c>
      <c r="E4" s="133" t="s">
        <v>210</v>
      </c>
      <c r="F4" s="51"/>
      <c r="G4" s="51"/>
      <c r="H4" s="51"/>
      <c r="I4" s="52"/>
      <c r="J4" s="135"/>
      <c r="K4" s="53" t="s">
        <v>211</v>
      </c>
      <c r="L4" s="51"/>
      <c r="M4" s="51"/>
      <c r="N4" s="3"/>
      <c r="O4" s="51"/>
      <c r="P4" s="51"/>
      <c r="Q4" s="51"/>
      <c r="R4" s="51"/>
      <c r="S4" s="51"/>
    </row>
    <row r="5" spans="2:19" s="56" customFormat="1" ht="18.75" customHeight="1">
      <c r="B5" s="51"/>
      <c r="C5" s="51"/>
      <c r="D5" s="132"/>
      <c r="E5" s="133" t="s">
        <v>212</v>
      </c>
      <c r="F5" s="51"/>
      <c r="G5" s="51"/>
      <c r="H5" s="51"/>
      <c r="I5" s="51"/>
      <c r="J5" s="137"/>
      <c r="K5" s="53" t="s">
        <v>213</v>
      </c>
      <c r="L5" s="51"/>
      <c r="M5" s="51"/>
      <c r="N5" s="53"/>
      <c r="O5" s="51"/>
      <c r="P5" s="51"/>
      <c r="Q5" s="51"/>
      <c r="R5" s="51"/>
      <c r="S5" s="51"/>
    </row>
    <row r="6" spans="2:19" s="56" customFormat="1" ht="18.75" customHeight="1">
      <c r="B6" s="51"/>
      <c r="C6" s="51"/>
      <c r="D6" s="51"/>
      <c r="E6" s="51"/>
      <c r="F6" s="51"/>
      <c r="G6" s="51"/>
      <c r="H6" s="51"/>
      <c r="I6" s="51"/>
      <c r="J6" s="137"/>
      <c r="K6" s="109" t="s">
        <v>181</v>
      </c>
      <c r="L6" s="51"/>
      <c r="M6" s="51"/>
      <c r="N6" s="53"/>
      <c r="O6" s="51"/>
      <c r="P6" s="51"/>
      <c r="Q6" s="51"/>
      <c r="R6" s="51"/>
      <c r="S6" s="51"/>
    </row>
    <row r="7" spans="2:19" s="56" customFormat="1" ht="16.5" customHeight="1">
      <c r="B7" s="51"/>
      <c r="C7" s="51"/>
      <c r="D7" s="51"/>
      <c r="E7" s="51"/>
      <c r="F7" s="51"/>
      <c r="G7" s="51"/>
      <c r="H7" s="51"/>
      <c r="I7" s="51"/>
      <c r="J7" s="137"/>
      <c r="K7" s="51"/>
      <c r="L7" s="51"/>
      <c r="M7" s="51"/>
      <c r="N7" s="53"/>
      <c r="O7" s="51"/>
      <c r="P7" s="51"/>
      <c r="Q7" s="51"/>
      <c r="R7" s="51"/>
      <c r="S7" s="51"/>
    </row>
    <row r="8" spans="3:15" s="56" customFormat="1" ht="16.5" customHeight="1">
      <c r="C8" s="59" t="s">
        <v>163</v>
      </c>
      <c r="D8" s="61"/>
      <c r="E8" s="138" t="s">
        <v>233</v>
      </c>
      <c r="F8" s="51"/>
      <c r="G8" s="59" t="s">
        <v>214</v>
      </c>
      <c r="H8" s="61"/>
      <c r="I8" s="139">
        <v>1</v>
      </c>
      <c r="K8" s="59" t="s">
        <v>215</v>
      </c>
      <c r="L8" s="61" t="s">
        <v>216</v>
      </c>
      <c r="M8" s="61"/>
      <c r="N8" s="59" t="s">
        <v>217</v>
      </c>
      <c r="O8" s="59"/>
    </row>
    <row r="9" spans="2:19" s="56" customFormat="1" ht="16.5" customHeight="1">
      <c r="B9" s="51"/>
      <c r="C9" s="51"/>
      <c r="D9" s="51"/>
      <c r="F9" s="127"/>
      <c r="G9" s="51"/>
      <c r="H9" s="127"/>
      <c r="I9" s="51"/>
      <c r="J9" s="137"/>
      <c r="K9" s="53"/>
      <c r="L9" s="51"/>
      <c r="M9" s="127"/>
      <c r="N9" s="53"/>
      <c r="O9" s="51"/>
      <c r="P9" s="51"/>
      <c r="Q9" s="51"/>
      <c r="R9" s="51"/>
      <c r="S9" s="51"/>
    </row>
    <row r="10" spans="2:18" s="56" customFormat="1" ht="16.5" customHeight="1">
      <c r="B10" s="107" t="s">
        <v>180</v>
      </c>
      <c r="C10" s="108"/>
      <c r="D10" s="50"/>
      <c r="E10" s="103"/>
      <c r="F10" s="50"/>
      <c r="G10" s="50"/>
      <c r="H10" s="104"/>
      <c r="I10" s="105"/>
      <c r="J10" s="103"/>
      <c r="K10" s="50"/>
      <c r="L10" s="50"/>
      <c r="M10" s="109"/>
      <c r="N10" s="68"/>
      <c r="R10" s="51"/>
    </row>
    <row r="11" spans="2:18" s="56" customFormat="1" ht="16.5" customHeight="1">
      <c r="B11" s="107"/>
      <c r="C11" s="108"/>
      <c r="D11" s="50"/>
      <c r="E11" s="103"/>
      <c r="F11" s="50"/>
      <c r="G11" s="50"/>
      <c r="H11" s="104"/>
      <c r="I11" s="105"/>
      <c r="J11" s="103"/>
      <c r="K11" s="50"/>
      <c r="L11" s="50"/>
      <c r="M11" s="109"/>
      <c r="N11" s="68"/>
      <c r="R11" s="51"/>
    </row>
    <row r="12" spans="2:19" ht="19.5" customHeight="1">
      <c r="B12" s="140" t="s">
        <v>218</v>
      </c>
      <c r="C12" s="141"/>
      <c r="D12" s="142"/>
      <c r="E12" s="143" t="s">
        <v>162</v>
      </c>
      <c r="F12" s="144"/>
      <c r="G12" s="141"/>
      <c r="H12" s="145"/>
      <c r="I12" s="146" t="s">
        <v>219</v>
      </c>
      <c r="J12" s="147" t="s">
        <v>220</v>
      </c>
      <c r="K12" s="146" t="s">
        <v>221</v>
      </c>
      <c r="L12" s="146" t="s">
        <v>222</v>
      </c>
      <c r="M12" s="148" t="s">
        <v>223</v>
      </c>
      <c r="N12" s="146" t="s">
        <v>224</v>
      </c>
      <c r="O12" s="149" t="s">
        <v>225</v>
      </c>
      <c r="P12" s="150"/>
      <c r="Q12" s="150"/>
      <c r="R12" s="36"/>
      <c r="S12" s="36"/>
    </row>
    <row r="13" spans="2:15" s="36" customFormat="1" ht="19.5" customHeight="1">
      <c r="B13" s="151"/>
      <c r="C13" s="152"/>
      <c r="D13" s="153"/>
      <c r="E13" s="154"/>
      <c r="F13" s="152"/>
      <c r="G13" s="152"/>
      <c r="H13" s="153"/>
      <c r="I13" s="155" t="s">
        <v>226</v>
      </c>
      <c r="J13" s="156"/>
      <c r="K13" s="155"/>
      <c r="L13" s="155"/>
      <c r="M13" s="153"/>
      <c r="N13" s="157"/>
      <c r="O13" s="158"/>
    </row>
    <row r="14" spans="2:19" s="159" customFormat="1" ht="39.75" customHeight="1">
      <c r="B14" s="160">
        <v>890920</v>
      </c>
      <c r="C14" s="161"/>
      <c r="D14" s="162"/>
      <c r="E14" s="163"/>
      <c r="F14" s="164"/>
      <c r="G14" s="165"/>
      <c r="H14" s="166"/>
      <c r="I14" s="167"/>
      <c r="J14" s="168">
        <f>IF(I14&lt;&gt;0,VLOOKUP(INT(I14),Wilksmen,(I14-INT(I14))*10+2),0)</f>
        <v>0</v>
      </c>
      <c r="K14" s="167"/>
      <c r="L14" s="167"/>
      <c r="M14" s="167"/>
      <c r="N14" s="169">
        <f>SUM(K14:M14)</f>
        <v>0</v>
      </c>
      <c r="O14" s="170">
        <f>SUM(N14*J14)</f>
        <v>0</v>
      </c>
      <c r="P14" s="171"/>
      <c r="Q14" s="171"/>
      <c r="R14" s="171"/>
      <c r="S14" s="171"/>
    </row>
    <row r="15" spans="2:19" s="159" customFormat="1" ht="39.75" customHeight="1">
      <c r="B15" s="172">
        <v>920320</v>
      </c>
      <c r="C15" s="171"/>
      <c r="D15" s="173"/>
      <c r="E15" s="174"/>
      <c r="F15" s="164"/>
      <c r="G15" s="176"/>
      <c r="H15" s="177"/>
      <c r="I15" s="178"/>
      <c r="J15" s="168">
        <f>IF(I15&lt;&gt;0,VLOOKUP(INT(I15),Wilksmen,(I15-INT(I15))*10+2),0)</f>
        <v>0</v>
      </c>
      <c r="K15" s="178"/>
      <c r="L15" s="178"/>
      <c r="M15" s="178"/>
      <c r="N15" s="179">
        <f>SUM(K15:M15)</f>
        <v>0</v>
      </c>
      <c r="O15" s="170">
        <f>SUM(N15*J15)</f>
        <v>0</v>
      </c>
      <c r="P15" s="176"/>
      <c r="Q15" s="176"/>
      <c r="R15" s="176"/>
      <c r="S15" s="176"/>
    </row>
    <row r="16" spans="2:19" s="159" customFormat="1" ht="39.75" customHeight="1">
      <c r="B16" s="174">
        <v>900322</v>
      </c>
      <c r="C16" s="180"/>
      <c r="D16" s="181"/>
      <c r="E16" s="174"/>
      <c r="F16" s="182"/>
      <c r="G16" s="182"/>
      <c r="H16" s="183"/>
      <c r="I16" s="178"/>
      <c r="J16" s="168">
        <f>IF(I16&lt;&gt;0,VLOOKUP(INT(I16),Wilksmen,(I16-INT(I16))*10+2),0)</f>
        <v>0</v>
      </c>
      <c r="K16" s="178"/>
      <c r="L16" s="178"/>
      <c r="M16" s="178"/>
      <c r="N16" s="179">
        <f>SUM(K16:M16)</f>
        <v>0</v>
      </c>
      <c r="O16" s="170">
        <f>SUM(N16*J16)</f>
        <v>0</v>
      </c>
      <c r="P16" s="176"/>
      <c r="Q16" s="176"/>
      <c r="R16" s="176"/>
      <c r="S16" s="176"/>
    </row>
    <row r="17" spans="2:19" s="159" customFormat="1" ht="39.75" customHeight="1">
      <c r="B17" s="172"/>
      <c r="C17" s="171"/>
      <c r="D17" s="173"/>
      <c r="E17" s="174"/>
      <c r="F17" s="176"/>
      <c r="G17" s="176"/>
      <c r="H17" s="177"/>
      <c r="I17" s="178"/>
      <c r="J17" s="168">
        <f>IF(I17&lt;&gt;0,VLOOKUP(INT(I17),Wilksmen,(I17-INT(I17))*10+2),0)</f>
        <v>0</v>
      </c>
      <c r="K17" s="178"/>
      <c r="L17" s="178"/>
      <c r="M17" s="178"/>
      <c r="N17" s="179">
        <f>SUM(K17:M17)</f>
        <v>0</v>
      </c>
      <c r="O17" s="170">
        <f>SUM(N17*J17)</f>
        <v>0</v>
      </c>
      <c r="P17" s="176"/>
      <c r="Q17" s="176"/>
      <c r="R17" s="176"/>
      <c r="S17" s="176"/>
    </row>
    <row r="18" spans="2:19" s="159" customFormat="1" ht="39.75" customHeight="1">
      <c r="B18" s="174"/>
      <c r="C18" s="180"/>
      <c r="D18" s="181"/>
      <c r="E18" s="174"/>
      <c r="F18" s="182"/>
      <c r="G18" s="182"/>
      <c r="H18" s="183"/>
      <c r="I18" s="178"/>
      <c r="J18" s="168">
        <f>IF(I18&lt;&gt;0,VLOOKUP(INT(I18),Wilksmen,(I18-INT(I18))*10+2),0)</f>
        <v>0</v>
      </c>
      <c r="K18" s="178"/>
      <c r="L18" s="178"/>
      <c r="M18" s="178"/>
      <c r="N18" s="179">
        <f>SUM(K18:M18)</f>
        <v>0</v>
      </c>
      <c r="O18" s="170">
        <f>SUM(N18*J18)</f>
        <v>0</v>
      </c>
      <c r="P18" s="176"/>
      <c r="Q18" s="176"/>
      <c r="R18" s="176"/>
      <c r="S18" s="176"/>
    </row>
    <row r="19" spans="2:19" s="36" customFormat="1" ht="18" customHeight="1">
      <c r="B19" s="184"/>
      <c r="C19" s="184"/>
      <c r="D19" s="184"/>
      <c r="E19" s="184"/>
      <c r="F19" s="103"/>
      <c r="G19" s="103"/>
      <c r="H19" s="103"/>
      <c r="I19" s="103"/>
      <c r="J19" s="106"/>
      <c r="K19" s="103"/>
      <c r="L19" s="103"/>
      <c r="M19" s="103"/>
      <c r="N19" s="105"/>
      <c r="O19" s="185"/>
      <c r="P19" s="103"/>
      <c r="Q19" s="103"/>
      <c r="R19" s="103"/>
      <c r="S19" s="103"/>
    </row>
    <row r="20" spans="2:19" s="36" customFormat="1" ht="24.75" customHeight="1">
      <c r="B20" s="184"/>
      <c r="C20" s="184"/>
      <c r="D20" s="184"/>
      <c r="E20" s="203" t="s">
        <v>234</v>
      </c>
      <c r="F20" s="103"/>
      <c r="G20" s="103"/>
      <c r="H20" s="103"/>
      <c r="I20" s="103"/>
      <c r="J20" s="106"/>
      <c r="K20" s="103"/>
      <c r="L20" s="103"/>
      <c r="M20" s="186" t="s">
        <v>230</v>
      </c>
      <c r="N20" s="130"/>
      <c r="O20" s="187">
        <f>SUM(O14:O18)</f>
        <v>0</v>
      </c>
      <c r="P20" s="103"/>
      <c r="Q20" s="103"/>
      <c r="R20" s="103"/>
      <c r="S20" s="103"/>
    </row>
    <row r="21" spans="2:19" s="36" customFormat="1" ht="18" customHeight="1">
      <c r="B21" s="184"/>
      <c r="C21" s="184"/>
      <c r="D21" s="184"/>
      <c r="E21" s="184"/>
      <c r="F21" s="103"/>
      <c r="G21" s="103"/>
      <c r="H21" s="103"/>
      <c r="I21" s="103"/>
      <c r="J21" s="106"/>
      <c r="K21" s="103"/>
      <c r="L21" s="103"/>
      <c r="M21" s="103"/>
      <c r="N21" s="105"/>
      <c r="O21" s="104"/>
      <c r="P21" s="103"/>
      <c r="Q21" s="103"/>
      <c r="R21" s="103"/>
      <c r="S21" s="103"/>
    </row>
    <row r="22" spans="2:19" s="36" customFormat="1" ht="18" customHeight="1">
      <c r="B22" s="184"/>
      <c r="C22" s="114" t="s">
        <v>231</v>
      </c>
      <c r="D22" s="121"/>
      <c r="E22" s="32"/>
      <c r="F22" s="188"/>
      <c r="G22" s="188"/>
      <c r="H22" s="103"/>
      <c r="I22" s="188" t="s">
        <v>163</v>
      </c>
      <c r="J22" s="189"/>
      <c r="K22" s="188"/>
      <c r="L22" s="188"/>
      <c r="M22" s="103"/>
      <c r="N22" s="190" t="s">
        <v>232</v>
      </c>
      <c r="O22" s="191"/>
      <c r="P22" s="103"/>
      <c r="Q22" s="103"/>
      <c r="R22" s="103"/>
      <c r="S22" s="103"/>
    </row>
    <row r="23" spans="2:19" s="36" customFormat="1" ht="18" customHeight="1">
      <c r="B23" s="184"/>
      <c r="C23" s="184"/>
      <c r="D23" s="184"/>
      <c r="E23" s="184"/>
      <c r="F23" s="103"/>
      <c r="G23" s="103"/>
      <c r="H23" s="103"/>
      <c r="I23" s="103"/>
      <c r="J23" s="106"/>
      <c r="K23" s="103"/>
      <c r="L23" s="103"/>
      <c r="M23" s="103"/>
      <c r="N23" s="105"/>
      <c r="O23" s="104"/>
      <c r="P23" s="103"/>
      <c r="Q23" s="103"/>
      <c r="R23" s="103"/>
      <c r="S23" s="103"/>
    </row>
    <row r="24" spans="2:19" s="36" customFormat="1" ht="18" customHeight="1">
      <c r="B24" s="184"/>
      <c r="C24" s="184"/>
      <c r="D24" s="184"/>
      <c r="E24" s="184"/>
      <c r="F24" s="103"/>
      <c r="G24" s="103"/>
      <c r="H24" s="103"/>
      <c r="I24" s="103"/>
      <c r="J24" s="106"/>
      <c r="K24" s="103"/>
      <c r="L24" s="103"/>
      <c r="M24" s="103"/>
      <c r="N24" s="105"/>
      <c r="O24" s="104"/>
      <c r="P24" s="103"/>
      <c r="Q24" s="103"/>
      <c r="R24" s="103"/>
      <c r="S24" s="103"/>
    </row>
    <row r="25" spans="2:19" s="36" customFormat="1" ht="18" customHeight="1">
      <c r="B25" s="184"/>
      <c r="C25" s="184"/>
      <c r="D25" s="184"/>
      <c r="E25" s="184"/>
      <c r="F25" s="103"/>
      <c r="G25" s="103"/>
      <c r="H25" s="103"/>
      <c r="I25" s="103"/>
      <c r="J25" s="106"/>
      <c r="K25" s="103"/>
      <c r="L25" s="103"/>
      <c r="M25" s="103"/>
      <c r="N25" s="105"/>
      <c r="O25" s="104"/>
      <c r="P25" s="103"/>
      <c r="Q25" s="103"/>
      <c r="R25" s="103"/>
      <c r="S25" s="103"/>
    </row>
    <row r="26" spans="2:19" s="36" customFormat="1" ht="18" customHeight="1">
      <c r="B26" s="184"/>
      <c r="C26" s="184"/>
      <c r="D26" s="184"/>
      <c r="E26" s="184"/>
      <c r="F26" s="103"/>
      <c r="G26" s="103"/>
      <c r="H26" s="103"/>
      <c r="I26" s="103"/>
      <c r="J26" s="106"/>
      <c r="K26" s="103"/>
      <c r="L26" s="103"/>
      <c r="M26" s="103"/>
      <c r="N26" s="105"/>
      <c r="O26" s="104"/>
      <c r="P26" s="103"/>
      <c r="Q26" s="103"/>
      <c r="R26" s="103"/>
      <c r="S26" s="103"/>
    </row>
    <row r="27" spans="2:19" s="36" customFormat="1" ht="18" customHeight="1">
      <c r="B27" s="184"/>
      <c r="C27" s="184"/>
      <c r="D27" s="184"/>
      <c r="E27" s="184"/>
      <c r="F27" s="103"/>
      <c r="G27" s="103"/>
      <c r="H27" s="103"/>
      <c r="I27" s="103"/>
      <c r="J27" s="106"/>
      <c r="K27" s="103"/>
      <c r="L27" s="103"/>
      <c r="M27" s="103"/>
      <c r="N27" s="105"/>
      <c r="O27" s="104"/>
      <c r="P27" s="103"/>
      <c r="Q27" s="103"/>
      <c r="R27" s="103"/>
      <c r="S27" s="103"/>
    </row>
    <row r="28" spans="2:19" s="36" customFormat="1" ht="18" customHeight="1">
      <c r="B28" s="184"/>
      <c r="C28" s="184"/>
      <c r="D28" s="184"/>
      <c r="E28" s="184"/>
      <c r="F28" s="103"/>
      <c r="G28" s="103"/>
      <c r="H28" s="103"/>
      <c r="I28" s="103"/>
      <c r="J28" s="106"/>
      <c r="K28" s="103"/>
      <c r="L28" s="103"/>
      <c r="M28" s="103"/>
      <c r="N28" s="105"/>
      <c r="O28" s="104"/>
      <c r="P28" s="103"/>
      <c r="Q28" s="103"/>
      <c r="R28" s="103"/>
      <c r="S28" s="103"/>
    </row>
    <row r="29" spans="2:19" s="36" customFormat="1" ht="18" customHeight="1">
      <c r="B29" s="184"/>
      <c r="C29" s="184"/>
      <c r="D29" s="184"/>
      <c r="E29" s="184"/>
      <c r="F29" s="103"/>
      <c r="G29" s="103"/>
      <c r="H29" s="103"/>
      <c r="I29" s="103"/>
      <c r="J29" s="106"/>
      <c r="K29" s="103"/>
      <c r="L29" s="103"/>
      <c r="M29" s="103"/>
      <c r="N29" s="105"/>
      <c r="O29" s="104"/>
      <c r="P29" s="103"/>
      <c r="Q29" s="103"/>
      <c r="R29" s="103"/>
      <c r="S29" s="103"/>
    </row>
    <row r="30" spans="2:22" ht="15" customHeight="1">
      <c r="B30" s="36"/>
      <c r="C30" s="36"/>
      <c r="D30" s="36"/>
      <c r="E30" s="192"/>
      <c r="F30" s="36"/>
      <c r="G30" s="36"/>
      <c r="H30" s="36"/>
      <c r="I30" s="36"/>
      <c r="J30" s="193"/>
      <c r="K30" s="36"/>
      <c r="L30" s="36"/>
      <c r="M30" s="36"/>
      <c r="N30" s="150"/>
      <c r="O30" s="194"/>
      <c r="P30" s="36"/>
      <c r="Q30" s="36"/>
      <c r="R30" s="36"/>
      <c r="S30" s="36"/>
      <c r="T30" s="36"/>
      <c r="U30" s="36"/>
      <c r="V30" s="36"/>
    </row>
    <row r="31" spans="2:19" s="101" customFormat="1" ht="15" customHeight="1">
      <c r="B31" s="50"/>
      <c r="C31" s="50"/>
      <c r="D31" s="50"/>
      <c r="E31" s="50"/>
      <c r="F31" s="50"/>
      <c r="G31" s="50"/>
      <c r="H31" s="50"/>
      <c r="I31" s="50"/>
      <c r="J31" s="137"/>
      <c r="K31" s="50"/>
      <c r="L31" s="50"/>
      <c r="M31" s="50"/>
      <c r="N31" s="195"/>
      <c r="O31" s="196"/>
      <c r="P31" s="50"/>
      <c r="Q31" s="50"/>
      <c r="R31" s="50"/>
      <c r="S31" s="50"/>
    </row>
    <row r="32" spans="2:19" s="101" customFormat="1" ht="15" customHeight="1">
      <c r="B32" s="50"/>
      <c r="C32" s="50"/>
      <c r="D32" s="50"/>
      <c r="E32" s="50"/>
      <c r="F32" s="50"/>
      <c r="G32" s="50"/>
      <c r="H32" s="3"/>
      <c r="I32" s="50"/>
      <c r="J32" s="137"/>
      <c r="K32" s="50"/>
      <c r="L32" s="50"/>
      <c r="M32" s="197"/>
      <c r="N32" s="50"/>
      <c r="O32" s="50"/>
      <c r="P32" s="197"/>
      <c r="Q32" s="196"/>
      <c r="R32" s="50"/>
      <c r="S32" s="50"/>
    </row>
    <row r="33" spans="2:19" s="101" customFormat="1" ht="15" customHeight="1">
      <c r="B33" s="50"/>
      <c r="C33" s="50"/>
      <c r="D33" s="50"/>
      <c r="E33" s="50"/>
      <c r="F33" s="50"/>
      <c r="G33" s="50"/>
      <c r="H33" s="3"/>
      <c r="I33" s="50"/>
      <c r="J33" s="137"/>
      <c r="K33" s="50"/>
      <c r="L33" s="50"/>
      <c r="M33" s="195"/>
      <c r="N33" s="50"/>
      <c r="O33" s="195"/>
      <c r="P33" s="137"/>
      <c r="Q33" s="196"/>
      <c r="R33" s="50"/>
      <c r="S33" s="50"/>
    </row>
    <row r="34" spans="2:19" s="101" customFormat="1" ht="15" customHeight="1">
      <c r="B34" s="198"/>
      <c r="C34" s="198"/>
      <c r="D34" s="198"/>
      <c r="E34" s="198"/>
      <c r="F34" s="198"/>
      <c r="G34" s="198"/>
      <c r="H34" s="199"/>
      <c r="I34" s="198"/>
      <c r="J34" s="200"/>
      <c r="K34" s="50"/>
      <c r="L34" s="50"/>
      <c r="M34" s="201"/>
      <c r="N34" s="50"/>
      <c r="O34" s="195"/>
      <c r="P34" s="137"/>
      <c r="Q34" s="196"/>
      <c r="R34" s="50"/>
      <c r="S34" s="50"/>
    </row>
    <row r="35" spans="2:19" s="101" customFormat="1" ht="15" customHeight="1">
      <c r="B35" s="50"/>
      <c r="C35" s="50"/>
      <c r="D35" s="50"/>
      <c r="E35" s="50"/>
      <c r="F35" s="50"/>
      <c r="G35" s="50"/>
      <c r="H35" s="3"/>
      <c r="I35" s="50"/>
      <c r="J35" s="137"/>
      <c r="K35" s="50"/>
      <c r="L35" s="50"/>
      <c r="M35" s="195"/>
      <c r="N35" s="50"/>
      <c r="O35" s="195"/>
      <c r="P35" s="137"/>
      <c r="Q35" s="196"/>
      <c r="R35" s="50"/>
      <c r="S35" s="50"/>
    </row>
    <row r="36" spans="2:19" s="101" customFormat="1" ht="15" customHeight="1">
      <c r="B36" s="50"/>
      <c r="C36" s="50"/>
      <c r="D36" s="50"/>
      <c r="E36" s="50"/>
      <c r="F36" s="50"/>
      <c r="G36" s="50"/>
      <c r="H36" s="3"/>
      <c r="I36" s="50"/>
      <c r="J36" s="137"/>
      <c r="K36" s="50"/>
      <c r="L36" s="50"/>
      <c r="M36" s="50"/>
      <c r="N36" s="50"/>
      <c r="O36" s="50"/>
      <c r="P36" s="50"/>
      <c r="Q36" s="196"/>
      <c r="R36" s="50"/>
      <c r="S36" s="50"/>
    </row>
    <row r="37" spans="2:19" s="101" customFormat="1" ht="15" customHeight="1">
      <c r="B37" s="50"/>
      <c r="C37" s="50"/>
      <c r="D37" s="50"/>
      <c r="E37" s="50"/>
      <c r="F37" s="50"/>
      <c r="G37" s="50"/>
      <c r="H37" s="50"/>
      <c r="I37" s="3"/>
      <c r="J37" s="202"/>
      <c r="K37" s="50"/>
      <c r="L37" s="195"/>
      <c r="M37" s="50"/>
      <c r="N37" s="3"/>
      <c r="O37" s="195"/>
      <c r="P37" s="137"/>
      <c r="Q37" s="196"/>
      <c r="R37" s="50"/>
      <c r="S37" s="50"/>
    </row>
    <row r="38" spans="2:19" ht="15" customHeight="1">
      <c r="B38" s="184"/>
      <c r="C38" s="184"/>
      <c r="D38" s="36"/>
      <c r="E38" s="36"/>
      <c r="F38" s="184"/>
      <c r="G38" s="36"/>
      <c r="H38" s="36"/>
      <c r="I38" s="3"/>
      <c r="J38" s="202"/>
      <c r="K38" s="184"/>
      <c r="L38" s="150"/>
      <c r="M38" s="36"/>
      <c r="N38" s="3"/>
      <c r="O38" s="150"/>
      <c r="P38" s="193"/>
      <c r="Q38" s="194"/>
      <c r="R38" s="36"/>
      <c r="S38" s="36"/>
    </row>
    <row r="39" spans="2:19" ht="15" customHeight="1">
      <c r="B39" s="36"/>
      <c r="C39" s="36"/>
      <c r="D39" s="36"/>
      <c r="E39" s="36"/>
      <c r="F39" s="36"/>
      <c r="G39" s="36"/>
      <c r="H39" s="36"/>
      <c r="I39" s="36"/>
      <c r="J39" s="193"/>
      <c r="K39" s="36"/>
      <c r="L39" s="36"/>
      <c r="M39" s="36"/>
      <c r="N39" s="150"/>
      <c r="O39" s="194"/>
      <c r="P39" s="36"/>
      <c r="Q39" s="36"/>
      <c r="R39" s="36"/>
      <c r="S39" s="36"/>
    </row>
  </sheetData>
  <hyperlinks>
    <hyperlink ref="K6" r:id="rId1" display="E-Mail: kansli@styrkelyft.se"/>
  </hyperlinks>
  <printOptions/>
  <pageMargins left="0.39375" right="0.39375" top="0.9840277777777778" bottom="0.5902777777777778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M14" sqref="M14"/>
    </sheetView>
  </sheetViews>
  <sheetFormatPr defaultColWidth="9.140625" defaultRowHeight="15" customHeight="1"/>
  <cols>
    <col min="1" max="1" width="6.140625" style="9" customWidth="1"/>
    <col min="2" max="2" width="11.28125" style="9" customWidth="1"/>
    <col min="3" max="3" width="7.00390625" style="9" customWidth="1"/>
    <col min="4" max="4" width="3.28125" style="9" customWidth="1"/>
    <col min="5" max="5" width="35.28125" style="9" customWidth="1"/>
    <col min="6" max="6" width="5.8515625" style="9" customWidth="1"/>
    <col min="7" max="7" width="6.140625" style="9" customWidth="1"/>
    <col min="8" max="8" width="5.421875" style="9" customWidth="1"/>
    <col min="9" max="9" width="10.140625" style="9" customWidth="1"/>
    <col min="10" max="10" width="12.57421875" style="42" customWidth="1"/>
    <col min="11" max="11" width="10.00390625" style="9" customWidth="1"/>
    <col min="12" max="12" width="10.8515625" style="9" customWidth="1"/>
    <col min="13" max="13" width="11.140625" style="9" customWidth="1"/>
    <col min="14" max="14" width="13.57421875" style="10" customWidth="1"/>
    <col min="15" max="15" width="15.8515625" style="43" customWidth="1"/>
    <col min="16" max="16" width="7.421875" style="9" customWidth="1"/>
    <col min="17" max="17" width="6.7109375" style="9" customWidth="1"/>
    <col min="18" max="18" width="5.00390625" style="9" customWidth="1"/>
    <col min="19" max="19" width="5.57421875" style="9" customWidth="1"/>
    <col min="20" max="16384" width="9.140625" style="9" customWidth="1"/>
  </cols>
  <sheetData>
    <row r="1" spans="2:19" s="56" customFormat="1" ht="24.75" customHeight="1">
      <c r="B1" s="50"/>
      <c r="C1" s="50"/>
      <c r="D1" s="132"/>
      <c r="E1" s="133" t="s">
        <v>206</v>
      </c>
      <c r="F1" s="51"/>
      <c r="G1" s="51"/>
      <c r="H1" s="51"/>
      <c r="I1" s="134" t="s">
        <v>207</v>
      </c>
      <c r="J1" s="135"/>
      <c r="K1" s="51"/>
      <c r="L1" s="51"/>
      <c r="M1" s="51"/>
      <c r="N1" s="136"/>
      <c r="O1" s="51"/>
      <c r="P1" s="51"/>
      <c r="Q1" s="51"/>
      <c r="R1" s="51"/>
      <c r="S1" s="51"/>
    </row>
    <row r="2" spans="2:19" s="56" customFormat="1" ht="18.75" customHeight="1">
      <c r="B2" s="51"/>
      <c r="C2" s="51"/>
      <c r="D2" s="132"/>
      <c r="E2" s="133" t="s">
        <v>208</v>
      </c>
      <c r="F2" s="51"/>
      <c r="G2" s="51"/>
      <c r="H2" s="51"/>
      <c r="J2" s="135"/>
      <c r="K2" s="51"/>
      <c r="L2" s="51"/>
      <c r="M2" s="51"/>
      <c r="N2" s="3"/>
      <c r="O2" s="51"/>
      <c r="P2" s="51"/>
      <c r="Q2" s="51"/>
      <c r="R2" s="51"/>
      <c r="S2" s="51"/>
    </row>
    <row r="3" spans="2:19" s="56" customFormat="1" ht="24.75" customHeight="1">
      <c r="B3" s="51"/>
      <c r="C3" s="51"/>
      <c r="D3" s="132"/>
      <c r="E3" s="133" t="s">
        <v>209</v>
      </c>
      <c r="F3" s="51"/>
      <c r="G3" s="51"/>
      <c r="H3" s="51"/>
      <c r="I3" s="134" t="s">
        <v>15</v>
      </c>
      <c r="J3" s="135"/>
      <c r="K3" s="51"/>
      <c r="L3" s="51"/>
      <c r="M3" s="51"/>
      <c r="N3" s="3"/>
      <c r="O3" s="51"/>
      <c r="P3" s="51"/>
      <c r="Q3" s="51"/>
      <c r="R3" s="51"/>
      <c r="S3" s="51"/>
    </row>
    <row r="4" spans="2:19" s="56" customFormat="1" ht="18.75" customHeight="1">
      <c r="B4" s="51"/>
      <c r="C4" s="51"/>
      <c r="D4" s="132" t="s">
        <v>205</v>
      </c>
      <c r="E4" s="133" t="s">
        <v>210</v>
      </c>
      <c r="F4" s="51"/>
      <c r="G4" s="51"/>
      <c r="H4" s="51"/>
      <c r="I4" s="52"/>
      <c r="J4" s="135"/>
      <c r="K4" s="53" t="s">
        <v>211</v>
      </c>
      <c r="L4" s="51"/>
      <c r="M4" s="51"/>
      <c r="N4" s="3"/>
      <c r="O4" s="51"/>
      <c r="P4" s="51"/>
      <c r="Q4" s="51"/>
      <c r="R4" s="51"/>
      <c r="S4" s="51"/>
    </row>
    <row r="5" spans="2:19" s="56" customFormat="1" ht="18.75" customHeight="1">
      <c r="B5" s="51"/>
      <c r="C5" s="51"/>
      <c r="D5" s="132"/>
      <c r="E5" s="133" t="s">
        <v>212</v>
      </c>
      <c r="F5" s="51"/>
      <c r="G5" s="51"/>
      <c r="H5" s="51"/>
      <c r="I5" s="51"/>
      <c r="J5" s="137"/>
      <c r="K5" s="53" t="s">
        <v>213</v>
      </c>
      <c r="L5" s="51"/>
      <c r="M5" s="51"/>
      <c r="N5" s="53"/>
      <c r="O5" s="51"/>
      <c r="P5" s="51"/>
      <c r="Q5" s="51"/>
      <c r="R5" s="51"/>
      <c r="S5" s="51"/>
    </row>
    <row r="6" spans="2:19" s="56" customFormat="1" ht="18.75" customHeight="1">
      <c r="B6" s="51"/>
      <c r="C6" s="51"/>
      <c r="D6" s="51"/>
      <c r="E6" s="51"/>
      <c r="F6" s="51"/>
      <c r="G6" s="51"/>
      <c r="H6" s="51"/>
      <c r="I6" s="51"/>
      <c r="J6" s="137"/>
      <c r="K6" s="109" t="s">
        <v>181</v>
      </c>
      <c r="L6" s="51"/>
      <c r="M6" s="51"/>
      <c r="N6" s="53"/>
      <c r="O6" s="51"/>
      <c r="P6" s="51"/>
      <c r="Q6" s="51"/>
      <c r="R6" s="51"/>
      <c r="S6" s="51"/>
    </row>
    <row r="7" spans="2:19" s="56" customFormat="1" ht="16.5" customHeight="1">
      <c r="B7" s="51"/>
      <c r="C7" s="51"/>
      <c r="D7" s="51"/>
      <c r="E7" s="51"/>
      <c r="F7" s="51"/>
      <c r="G7" s="51"/>
      <c r="H7" s="51"/>
      <c r="I7" s="51"/>
      <c r="J7" s="137"/>
      <c r="K7" s="51"/>
      <c r="L7" s="51"/>
      <c r="M7" s="51"/>
      <c r="N7" s="53"/>
      <c r="O7" s="51"/>
      <c r="P7" s="51"/>
      <c r="Q7" s="51"/>
      <c r="R7" s="51"/>
      <c r="S7" s="51"/>
    </row>
    <row r="8" spans="3:15" s="56" customFormat="1" ht="16.5" customHeight="1">
      <c r="C8" s="59" t="s">
        <v>163</v>
      </c>
      <c r="D8" s="61"/>
      <c r="E8" s="138" t="s">
        <v>235</v>
      </c>
      <c r="F8" s="51"/>
      <c r="G8" s="59" t="s">
        <v>214</v>
      </c>
      <c r="H8" s="61"/>
      <c r="I8" s="139">
        <v>1</v>
      </c>
      <c r="K8" s="59" t="s">
        <v>215</v>
      </c>
      <c r="L8" s="61" t="s">
        <v>216</v>
      </c>
      <c r="M8" s="61"/>
      <c r="N8" s="59" t="s">
        <v>217</v>
      </c>
      <c r="O8" s="59"/>
    </row>
    <row r="9" spans="2:19" s="56" customFormat="1" ht="16.5" customHeight="1">
      <c r="B9" s="51"/>
      <c r="C9" s="51"/>
      <c r="D9" s="51"/>
      <c r="F9" s="127"/>
      <c r="G9" s="51"/>
      <c r="H9" s="127"/>
      <c r="I9" s="51"/>
      <c r="J9" s="137"/>
      <c r="K9" s="53"/>
      <c r="L9" s="51"/>
      <c r="M9" s="127"/>
      <c r="N9" s="53"/>
      <c r="O9" s="51"/>
      <c r="P9" s="51"/>
      <c r="Q9" s="51"/>
      <c r="R9" s="51"/>
      <c r="S9" s="51"/>
    </row>
    <row r="10" spans="2:18" s="56" customFormat="1" ht="16.5" customHeight="1">
      <c r="B10" s="107" t="s">
        <v>180</v>
      </c>
      <c r="C10" s="108"/>
      <c r="D10" s="50"/>
      <c r="E10" s="103"/>
      <c r="F10" s="50"/>
      <c r="G10" s="50"/>
      <c r="H10" s="104"/>
      <c r="I10" s="105"/>
      <c r="J10" s="103"/>
      <c r="K10" s="50"/>
      <c r="L10" s="50"/>
      <c r="M10" s="109"/>
      <c r="N10" s="68"/>
      <c r="R10" s="51"/>
    </row>
    <row r="11" spans="2:18" s="56" customFormat="1" ht="16.5" customHeight="1">
      <c r="B11" s="107"/>
      <c r="C11" s="108"/>
      <c r="D11" s="50"/>
      <c r="E11" s="103"/>
      <c r="F11" s="50"/>
      <c r="G11" s="50"/>
      <c r="H11" s="104"/>
      <c r="I11" s="105"/>
      <c r="J11" s="103"/>
      <c r="K11" s="50"/>
      <c r="L11" s="50"/>
      <c r="M11" s="109"/>
      <c r="N11" s="68"/>
      <c r="R11" s="51"/>
    </row>
    <row r="12" spans="2:19" ht="19.5" customHeight="1">
      <c r="B12" s="140" t="s">
        <v>218</v>
      </c>
      <c r="C12" s="141"/>
      <c r="D12" s="142"/>
      <c r="E12" s="143" t="s">
        <v>162</v>
      </c>
      <c r="F12" s="144"/>
      <c r="G12" s="141"/>
      <c r="H12" s="145"/>
      <c r="I12" s="146" t="s">
        <v>219</v>
      </c>
      <c r="J12" s="147" t="s">
        <v>220</v>
      </c>
      <c r="K12" s="146" t="s">
        <v>221</v>
      </c>
      <c r="L12" s="146" t="s">
        <v>222</v>
      </c>
      <c r="M12" s="148" t="s">
        <v>223</v>
      </c>
      <c r="N12" s="146" t="s">
        <v>224</v>
      </c>
      <c r="O12" s="149" t="s">
        <v>225</v>
      </c>
      <c r="P12" s="150"/>
      <c r="Q12" s="150"/>
      <c r="R12" s="36"/>
      <c r="S12" s="36"/>
    </row>
    <row r="13" spans="2:15" s="36" customFormat="1" ht="19.5" customHeight="1">
      <c r="B13" s="151"/>
      <c r="C13" s="152"/>
      <c r="D13" s="153"/>
      <c r="E13" s="154"/>
      <c r="F13" s="152"/>
      <c r="G13" s="152"/>
      <c r="H13" s="153"/>
      <c r="I13" s="155" t="s">
        <v>226</v>
      </c>
      <c r="J13" s="156"/>
      <c r="K13" s="155"/>
      <c r="L13" s="155"/>
      <c r="M13" s="153"/>
      <c r="N13" s="157"/>
      <c r="O13" s="158"/>
    </row>
    <row r="14" spans="2:19" s="159" customFormat="1" ht="39.75" customHeight="1">
      <c r="B14" s="160"/>
      <c r="C14" s="161"/>
      <c r="D14" s="162"/>
      <c r="E14" s="163"/>
      <c r="F14" s="161"/>
      <c r="G14" s="165"/>
      <c r="H14" s="166"/>
      <c r="I14" s="167"/>
      <c r="J14" s="168">
        <f>IF(I14&lt;&gt;0,VLOOKUP(INT(I14),Wilksmen,(I14-INT(I14))*10+2),0)</f>
        <v>0</v>
      </c>
      <c r="K14" s="167"/>
      <c r="L14" s="167"/>
      <c r="M14" s="167"/>
      <c r="N14" s="169">
        <f>SUM(K14:M14)</f>
        <v>0</v>
      </c>
      <c r="O14" s="170">
        <f>SUM(N14*J14)</f>
        <v>0</v>
      </c>
      <c r="P14" s="171"/>
      <c r="Q14" s="171"/>
      <c r="R14" s="171"/>
      <c r="S14" s="171"/>
    </row>
    <row r="15" spans="2:19" s="159" customFormat="1" ht="39.75" customHeight="1">
      <c r="B15" s="172"/>
      <c r="C15" s="171"/>
      <c r="D15" s="173"/>
      <c r="E15" s="174"/>
      <c r="F15" s="175"/>
      <c r="G15" s="176"/>
      <c r="H15" s="177"/>
      <c r="I15" s="178"/>
      <c r="J15" s="168">
        <f>IF(I15&lt;&gt;0,VLOOKUP(INT(I15),Wilksmen,(I15-INT(I15))*10+2),0)</f>
        <v>0</v>
      </c>
      <c r="K15" s="178"/>
      <c r="L15" s="178"/>
      <c r="M15" s="178"/>
      <c r="N15" s="179">
        <f>SUM(K15:M15)</f>
        <v>0</v>
      </c>
      <c r="O15" s="170">
        <f>SUM(N15*J15)</f>
        <v>0</v>
      </c>
      <c r="P15" s="176"/>
      <c r="Q15" s="176"/>
      <c r="R15" s="176"/>
      <c r="S15" s="176"/>
    </row>
    <row r="16" spans="2:19" s="159" customFormat="1" ht="39.75" customHeight="1">
      <c r="B16" s="174"/>
      <c r="C16" s="180"/>
      <c r="D16" s="181"/>
      <c r="E16" s="174"/>
      <c r="F16" s="182"/>
      <c r="G16" s="182"/>
      <c r="H16" s="183"/>
      <c r="I16" s="178"/>
      <c r="J16" s="168">
        <f>IF(I16&lt;&gt;0,VLOOKUP(INT(I16),Wilksmen,(I16-INT(I16))*10+2),0)</f>
        <v>0</v>
      </c>
      <c r="K16" s="178"/>
      <c r="L16" s="178"/>
      <c r="M16" s="178"/>
      <c r="N16" s="179">
        <f>SUM(K16:M16)</f>
        <v>0</v>
      </c>
      <c r="O16" s="170">
        <f>SUM(N16*J16)</f>
        <v>0</v>
      </c>
      <c r="P16" s="176"/>
      <c r="Q16" s="176"/>
      <c r="R16" s="176"/>
      <c r="S16" s="176"/>
    </row>
    <row r="17" spans="2:19" s="159" customFormat="1" ht="39.75" customHeight="1">
      <c r="B17" s="172"/>
      <c r="C17" s="171"/>
      <c r="D17" s="173"/>
      <c r="E17" s="174"/>
      <c r="F17" s="176"/>
      <c r="G17" s="176"/>
      <c r="H17" s="177"/>
      <c r="I17" s="178"/>
      <c r="J17" s="168">
        <f>IF(I17&lt;&gt;0,VLOOKUP(INT(I17),Wilksmen,(I17-INT(I17))*10+2),0)</f>
        <v>0</v>
      </c>
      <c r="K17" s="178"/>
      <c r="L17" s="178"/>
      <c r="M17" s="178"/>
      <c r="N17" s="179">
        <f>SUM(K17:M17)</f>
        <v>0</v>
      </c>
      <c r="O17" s="170">
        <f>SUM(N17*J17)</f>
        <v>0</v>
      </c>
      <c r="P17" s="176"/>
      <c r="Q17" s="176"/>
      <c r="R17" s="176"/>
      <c r="S17" s="176"/>
    </row>
    <row r="18" spans="2:19" s="159" customFormat="1" ht="39.75" customHeight="1">
      <c r="B18" s="174"/>
      <c r="C18" s="180"/>
      <c r="D18" s="181"/>
      <c r="E18" s="174"/>
      <c r="F18" s="182"/>
      <c r="G18" s="182"/>
      <c r="H18" s="183"/>
      <c r="I18" s="178"/>
      <c r="J18" s="168">
        <f>IF(I18&lt;&gt;0,VLOOKUP(INT(I18),Wilksmen,(I18-INT(I18))*10+2),0)</f>
        <v>0</v>
      </c>
      <c r="K18" s="178"/>
      <c r="L18" s="178"/>
      <c r="M18" s="178"/>
      <c r="N18" s="179">
        <f>SUM(K18:M18)</f>
        <v>0</v>
      </c>
      <c r="O18" s="170">
        <f>SUM(N18*J18)</f>
        <v>0</v>
      </c>
      <c r="P18" s="176"/>
      <c r="Q18" s="176"/>
      <c r="R18" s="176"/>
      <c r="S18" s="176"/>
    </row>
    <row r="19" spans="2:19" s="36" customFormat="1" ht="18" customHeight="1">
      <c r="B19" s="184"/>
      <c r="C19" s="184"/>
      <c r="D19" s="184"/>
      <c r="E19" s="184"/>
      <c r="F19" s="103"/>
      <c r="G19" s="103"/>
      <c r="H19" s="103"/>
      <c r="I19" s="103"/>
      <c r="J19" s="106"/>
      <c r="K19" s="103"/>
      <c r="L19" s="103"/>
      <c r="M19" s="103"/>
      <c r="N19" s="105"/>
      <c r="O19" s="185"/>
      <c r="P19" s="103"/>
      <c r="Q19" s="103"/>
      <c r="R19" s="103"/>
      <c r="S19" s="103"/>
    </row>
    <row r="20" spans="2:19" s="36" customFormat="1" ht="24.75" customHeight="1">
      <c r="B20" s="184"/>
      <c r="C20" s="184"/>
      <c r="D20" s="184"/>
      <c r="E20" s="203" t="s">
        <v>234</v>
      </c>
      <c r="F20" s="103"/>
      <c r="G20" s="103"/>
      <c r="H20" s="103"/>
      <c r="I20" s="103"/>
      <c r="J20" s="106"/>
      <c r="K20" s="103"/>
      <c r="L20" s="103"/>
      <c r="M20" s="186" t="s">
        <v>230</v>
      </c>
      <c r="N20" s="130"/>
      <c r="O20" s="187">
        <f>SUM(O14:O18)</f>
        <v>0</v>
      </c>
      <c r="P20" s="103"/>
      <c r="Q20" s="103"/>
      <c r="R20" s="103"/>
      <c r="S20" s="103"/>
    </row>
    <row r="21" spans="2:19" s="36" customFormat="1" ht="18" customHeight="1">
      <c r="B21" s="184"/>
      <c r="C21" s="184"/>
      <c r="D21" s="184"/>
      <c r="E21" s="184"/>
      <c r="F21" s="103"/>
      <c r="G21" s="103"/>
      <c r="H21" s="103"/>
      <c r="I21" s="103"/>
      <c r="J21" s="106"/>
      <c r="K21" s="103"/>
      <c r="L21" s="103"/>
      <c r="M21" s="103"/>
      <c r="N21" s="105"/>
      <c r="O21" s="104"/>
      <c r="P21" s="103"/>
      <c r="Q21" s="103"/>
      <c r="R21" s="103"/>
      <c r="S21" s="103"/>
    </row>
    <row r="22" spans="2:19" s="36" customFormat="1" ht="18" customHeight="1">
      <c r="B22" s="184"/>
      <c r="C22" s="114" t="s">
        <v>231</v>
      </c>
      <c r="D22" s="121"/>
      <c r="E22" s="32"/>
      <c r="F22" s="188"/>
      <c r="G22" s="188"/>
      <c r="H22" s="103"/>
      <c r="I22" s="188" t="s">
        <v>163</v>
      </c>
      <c r="J22" s="189"/>
      <c r="K22" s="188"/>
      <c r="L22" s="188"/>
      <c r="M22" s="103"/>
      <c r="N22" s="190" t="s">
        <v>232</v>
      </c>
      <c r="O22" s="191"/>
      <c r="P22" s="103"/>
      <c r="Q22" s="103"/>
      <c r="R22" s="103"/>
      <c r="S22" s="103"/>
    </row>
    <row r="23" spans="2:19" s="36" customFormat="1" ht="18" customHeight="1">
      <c r="B23" s="184"/>
      <c r="C23" s="184"/>
      <c r="D23" s="184"/>
      <c r="E23" s="184"/>
      <c r="F23" s="103"/>
      <c r="G23" s="103"/>
      <c r="H23" s="103"/>
      <c r="I23" s="103"/>
      <c r="J23" s="106"/>
      <c r="K23" s="103"/>
      <c r="L23" s="103"/>
      <c r="M23" s="103"/>
      <c r="N23" s="105"/>
      <c r="O23" s="104"/>
      <c r="P23" s="103"/>
      <c r="Q23" s="103"/>
      <c r="R23" s="103"/>
      <c r="S23" s="103"/>
    </row>
    <row r="24" spans="2:19" s="36" customFormat="1" ht="18" customHeight="1">
      <c r="B24" s="184"/>
      <c r="C24" s="184"/>
      <c r="D24" s="184"/>
      <c r="E24" s="184"/>
      <c r="F24" s="103"/>
      <c r="G24" s="103"/>
      <c r="H24" s="103"/>
      <c r="I24" s="103"/>
      <c r="J24" s="106"/>
      <c r="K24" s="103"/>
      <c r="L24" s="103"/>
      <c r="M24" s="103"/>
      <c r="N24" s="105"/>
      <c r="O24" s="104"/>
      <c r="P24" s="103"/>
      <c r="Q24" s="103"/>
      <c r="R24" s="103"/>
      <c r="S24" s="103"/>
    </row>
    <row r="25" spans="2:19" s="36" customFormat="1" ht="18" customHeight="1">
      <c r="B25" s="184"/>
      <c r="C25" s="184"/>
      <c r="D25" s="184"/>
      <c r="E25" s="184"/>
      <c r="F25" s="103"/>
      <c r="G25" s="103"/>
      <c r="H25" s="103"/>
      <c r="I25" s="103"/>
      <c r="J25" s="106"/>
      <c r="K25" s="103"/>
      <c r="L25" s="103"/>
      <c r="M25" s="103"/>
      <c r="N25" s="105"/>
      <c r="O25" s="104"/>
      <c r="P25" s="103"/>
      <c r="Q25" s="103"/>
      <c r="R25" s="103"/>
      <c r="S25" s="103"/>
    </row>
    <row r="26" spans="2:19" s="36" customFormat="1" ht="18" customHeight="1">
      <c r="B26" s="184"/>
      <c r="C26" s="184"/>
      <c r="D26" s="184"/>
      <c r="E26" s="184"/>
      <c r="F26" s="103"/>
      <c r="G26" s="103"/>
      <c r="H26" s="103"/>
      <c r="I26" s="103"/>
      <c r="J26" s="106"/>
      <c r="K26" s="103"/>
      <c r="L26" s="103"/>
      <c r="M26" s="103"/>
      <c r="N26" s="105"/>
      <c r="O26" s="104"/>
      <c r="P26" s="103"/>
      <c r="Q26" s="103"/>
      <c r="R26" s="103"/>
      <c r="S26" s="103"/>
    </row>
    <row r="27" spans="2:19" s="36" customFormat="1" ht="18" customHeight="1">
      <c r="B27" s="184"/>
      <c r="C27" s="184"/>
      <c r="D27" s="184"/>
      <c r="E27" s="184"/>
      <c r="F27" s="103"/>
      <c r="G27" s="103"/>
      <c r="H27" s="103"/>
      <c r="I27" s="103"/>
      <c r="J27" s="106"/>
      <c r="K27" s="103"/>
      <c r="L27" s="103"/>
      <c r="M27" s="103"/>
      <c r="N27" s="105"/>
      <c r="O27" s="104"/>
      <c r="P27" s="103"/>
      <c r="Q27" s="103"/>
      <c r="R27" s="103"/>
      <c r="S27" s="103"/>
    </row>
    <row r="28" spans="2:19" s="36" customFormat="1" ht="18" customHeight="1">
      <c r="B28" s="184"/>
      <c r="C28" s="184"/>
      <c r="D28" s="184"/>
      <c r="E28" s="184"/>
      <c r="F28" s="103"/>
      <c r="G28" s="103"/>
      <c r="H28" s="103"/>
      <c r="I28" s="103"/>
      <c r="J28" s="106"/>
      <c r="K28" s="103"/>
      <c r="L28" s="103"/>
      <c r="M28" s="103"/>
      <c r="N28" s="105"/>
      <c r="O28" s="104"/>
      <c r="P28" s="103"/>
      <c r="Q28" s="103"/>
      <c r="R28" s="103"/>
      <c r="S28" s="103"/>
    </row>
    <row r="29" spans="2:19" s="36" customFormat="1" ht="18" customHeight="1">
      <c r="B29" s="184"/>
      <c r="C29" s="184"/>
      <c r="D29" s="184"/>
      <c r="E29" s="184"/>
      <c r="F29" s="103"/>
      <c r="G29" s="103"/>
      <c r="H29" s="103"/>
      <c r="I29" s="103"/>
      <c r="J29" s="106"/>
      <c r="K29" s="103"/>
      <c r="L29" s="103"/>
      <c r="M29" s="103"/>
      <c r="N29" s="105"/>
      <c r="O29" s="104"/>
      <c r="P29" s="103"/>
      <c r="Q29" s="103"/>
      <c r="R29" s="103"/>
      <c r="S29" s="103"/>
    </row>
    <row r="30" spans="2:22" ht="15" customHeight="1">
      <c r="B30" s="36"/>
      <c r="C30" s="36"/>
      <c r="D30" s="36"/>
      <c r="E30" s="192"/>
      <c r="F30" s="36"/>
      <c r="G30" s="36"/>
      <c r="H30" s="36"/>
      <c r="I30" s="36"/>
      <c r="J30" s="193"/>
      <c r="K30" s="36"/>
      <c r="L30" s="36"/>
      <c r="M30" s="36"/>
      <c r="N30" s="150"/>
      <c r="O30" s="194"/>
      <c r="P30" s="36"/>
      <c r="Q30" s="36"/>
      <c r="R30" s="36"/>
      <c r="S30" s="36"/>
      <c r="T30" s="36"/>
      <c r="U30" s="36"/>
      <c r="V30" s="36"/>
    </row>
    <row r="31" spans="2:19" s="101" customFormat="1" ht="15" customHeight="1">
      <c r="B31" s="50"/>
      <c r="C31" s="50"/>
      <c r="D31" s="50"/>
      <c r="E31" s="50"/>
      <c r="F31" s="50"/>
      <c r="G31" s="50"/>
      <c r="H31" s="50"/>
      <c r="I31" s="50"/>
      <c r="J31" s="137"/>
      <c r="K31" s="50"/>
      <c r="L31" s="50"/>
      <c r="M31" s="50"/>
      <c r="N31" s="195"/>
      <c r="O31" s="196"/>
      <c r="P31" s="50"/>
      <c r="Q31" s="50"/>
      <c r="R31" s="50"/>
      <c r="S31" s="50"/>
    </row>
    <row r="32" spans="2:19" s="101" customFormat="1" ht="15" customHeight="1">
      <c r="B32" s="50"/>
      <c r="C32" s="50"/>
      <c r="D32" s="50"/>
      <c r="E32" s="50"/>
      <c r="F32" s="50"/>
      <c r="G32" s="50"/>
      <c r="H32" s="3"/>
      <c r="I32" s="50"/>
      <c r="J32" s="137"/>
      <c r="K32" s="50"/>
      <c r="L32" s="50"/>
      <c r="M32" s="197"/>
      <c r="N32" s="50"/>
      <c r="O32" s="50"/>
      <c r="P32" s="197"/>
      <c r="Q32" s="196"/>
      <c r="R32" s="50"/>
      <c r="S32" s="50"/>
    </row>
    <row r="33" spans="2:19" s="101" customFormat="1" ht="15" customHeight="1">
      <c r="B33" s="50"/>
      <c r="C33" s="50"/>
      <c r="D33" s="50"/>
      <c r="E33" s="50"/>
      <c r="F33" s="50"/>
      <c r="G33" s="50"/>
      <c r="H33" s="3"/>
      <c r="I33" s="50"/>
      <c r="J33" s="137"/>
      <c r="K33" s="50"/>
      <c r="L33" s="50"/>
      <c r="M33" s="195"/>
      <c r="N33" s="50"/>
      <c r="O33" s="195"/>
      <c r="P33" s="137"/>
      <c r="Q33" s="196"/>
      <c r="R33" s="50"/>
      <c r="S33" s="50"/>
    </row>
    <row r="34" spans="2:19" s="101" customFormat="1" ht="15" customHeight="1">
      <c r="B34" s="198"/>
      <c r="C34" s="198"/>
      <c r="D34" s="198"/>
      <c r="E34" s="198"/>
      <c r="F34" s="198"/>
      <c r="G34" s="198"/>
      <c r="H34" s="199"/>
      <c r="I34" s="198"/>
      <c r="J34" s="200"/>
      <c r="K34" s="50"/>
      <c r="L34" s="50"/>
      <c r="M34" s="201"/>
      <c r="N34" s="50"/>
      <c r="O34" s="195"/>
      <c r="P34" s="137"/>
      <c r="Q34" s="196"/>
      <c r="R34" s="50"/>
      <c r="S34" s="50"/>
    </row>
    <row r="35" spans="2:19" s="101" customFormat="1" ht="15" customHeight="1">
      <c r="B35" s="50"/>
      <c r="C35" s="50"/>
      <c r="D35" s="50"/>
      <c r="E35" s="50"/>
      <c r="F35" s="50"/>
      <c r="G35" s="50"/>
      <c r="H35" s="3"/>
      <c r="I35" s="50"/>
      <c r="J35" s="137"/>
      <c r="K35" s="50"/>
      <c r="L35" s="50"/>
      <c r="M35" s="195"/>
      <c r="N35" s="50"/>
      <c r="O35" s="195"/>
      <c r="P35" s="137"/>
      <c r="Q35" s="196"/>
      <c r="R35" s="50"/>
      <c r="S35" s="50"/>
    </row>
    <row r="36" spans="2:19" s="101" customFormat="1" ht="15" customHeight="1">
      <c r="B36" s="50"/>
      <c r="C36" s="50"/>
      <c r="D36" s="50"/>
      <c r="E36" s="50"/>
      <c r="F36" s="50"/>
      <c r="G36" s="50"/>
      <c r="H36" s="3"/>
      <c r="I36" s="50"/>
      <c r="J36" s="137"/>
      <c r="K36" s="50"/>
      <c r="L36" s="50"/>
      <c r="M36" s="50"/>
      <c r="N36" s="50"/>
      <c r="O36" s="50"/>
      <c r="P36" s="50"/>
      <c r="Q36" s="196"/>
      <c r="R36" s="50"/>
      <c r="S36" s="50"/>
    </row>
    <row r="37" spans="2:19" s="101" customFormat="1" ht="15" customHeight="1">
      <c r="B37" s="50"/>
      <c r="C37" s="50"/>
      <c r="D37" s="50"/>
      <c r="E37" s="50"/>
      <c r="F37" s="50"/>
      <c r="G37" s="50"/>
      <c r="H37" s="50"/>
      <c r="I37" s="3"/>
      <c r="J37" s="202"/>
      <c r="K37" s="50"/>
      <c r="L37" s="195"/>
      <c r="M37" s="50"/>
      <c r="N37" s="3"/>
      <c r="O37" s="195"/>
      <c r="P37" s="137"/>
      <c r="Q37" s="196"/>
      <c r="R37" s="50"/>
      <c r="S37" s="50"/>
    </row>
    <row r="38" spans="2:19" ht="15" customHeight="1">
      <c r="B38" s="184"/>
      <c r="C38" s="184"/>
      <c r="D38" s="36"/>
      <c r="E38" s="36"/>
      <c r="F38" s="184"/>
      <c r="G38" s="36"/>
      <c r="H38" s="36"/>
      <c r="I38" s="3"/>
      <c r="J38" s="202"/>
      <c r="K38" s="184"/>
      <c r="L38" s="150"/>
      <c r="M38" s="36"/>
      <c r="N38" s="3"/>
      <c r="O38" s="150"/>
      <c r="P38" s="193"/>
      <c r="Q38" s="194"/>
      <c r="R38" s="36"/>
      <c r="S38" s="36"/>
    </row>
    <row r="39" spans="2:19" ht="15" customHeight="1">
      <c r="B39" s="36"/>
      <c r="C39" s="36"/>
      <c r="D39" s="36"/>
      <c r="E39" s="36"/>
      <c r="F39" s="36"/>
      <c r="G39" s="36"/>
      <c r="H39" s="36"/>
      <c r="I39" s="36"/>
      <c r="J39" s="193"/>
      <c r="K39" s="36"/>
      <c r="L39" s="36"/>
      <c r="M39" s="36"/>
      <c r="N39" s="150"/>
      <c r="O39" s="194"/>
      <c r="P39" s="36"/>
      <c r="Q39" s="36"/>
      <c r="R39" s="36"/>
      <c r="S39" s="36"/>
    </row>
  </sheetData>
  <hyperlinks>
    <hyperlink ref="K6" r:id="rId1" display="E-Mail: kansli@styrkelyft.se"/>
  </hyperlinks>
  <printOptions/>
  <pageMargins left="0.39375" right="0.39375" top="0.9840277777777778" bottom="0.59027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</cp:lastModifiedBy>
  <dcterms:created xsi:type="dcterms:W3CDTF">2009-05-11T17:25:49Z</dcterms:created>
  <dcterms:modified xsi:type="dcterms:W3CDTF">2009-05-11T17:25:49Z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