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9720" windowHeight="5100" tabRatio="601" activeTab="0"/>
  </bookViews>
  <sheets>
    <sheet name="tävl-SL-1" sheetId="1" r:id="rId1"/>
    <sheet name="tävl-SL-2)" sheetId="2" r:id="rId2"/>
    <sheet name="tävl-bänk-1" sheetId="3" r:id="rId3"/>
    <sheet name="Koefficienter" sheetId="4" r:id="rId4"/>
  </sheets>
  <definedNames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<sst xmlns="http://schemas.openxmlformats.org/spreadsheetml/2006/main" count="186" uniqueCount="69">
  <si>
    <t>TÄVLINGSPROTOKOLL</t>
  </si>
  <si>
    <t>Arrangör:</t>
  </si>
  <si>
    <t>BÄNKPRESS</t>
  </si>
  <si>
    <t>Adress:</t>
  </si>
  <si>
    <t>Postadress:</t>
  </si>
  <si>
    <t>TÄVLING:</t>
  </si>
  <si>
    <t xml:space="preserve">Viktklass:                       kg </t>
  </si>
  <si>
    <t>Tävl. sekr.</t>
  </si>
  <si>
    <t>Licens</t>
  </si>
  <si>
    <t>Vikt</t>
  </si>
  <si>
    <t>Klass</t>
  </si>
  <si>
    <t>NAMN</t>
  </si>
  <si>
    <t>KLUBB</t>
  </si>
  <si>
    <t>Godk</t>
  </si>
  <si>
    <t>Koeff</t>
  </si>
  <si>
    <t>Res.Poäng</t>
  </si>
  <si>
    <t>Plac</t>
  </si>
  <si>
    <t>4:e</t>
  </si>
  <si>
    <t>nummer</t>
  </si>
  <si>
    <t>Överdomare:</t>
  </si>
  <si>
    <t>Sidodomare:</t>
  </si>
  <si>
    <t>Tävlingsledare:</t>
  </si>
  <si>
    <t>Tek. Kontrollant</t>
  </si>
  <si>
    <t>Speaker:</t>
  </si>
  <si>
    <t>Domarbok:</t>
  </si>
  <si>
    <t>SVENSKA STYRKELYFTFÖRBUNDET</t>
  </si>
  <si>
    <t xml:space="preserve">Viktklass:                          kg </t>
  </si>
  <si>
    <t>KNÄBÖJ</t>
  </si>
  <si>
    <t>KB</t>
  </si>
  <si>
    <t>BP</t>
  </si>
  <si>
    <t>KB+BP</t>
  </si>
  <si>
    <t>MARKLYFT</t>
  </si>
  <si>
    <t>ML</t>
  </si>
  <si>
    <t>Total</t>
  </si>
  <si>
    <t>Poäng</t>
  </si>
  <si>
    <t>Smlgt</t>
  </si>
  <si>
    <t>Wilks Formula for Men</t>
  </si>
  <si>
    <t>BWT</t>
  </si>
  <si>
    <t>TK Trossö</t>
  </si>
  <si>
    <t>Blad: 1</t>
  </si>
  <si>
    <t>Blad: 2</t>
  </si>
  <si>
    <t>Conny Andersson</t>
  </si>
  <si>
    <t>Tävlingsprotokoll sändes till: Svenska Styrkelyftförbundet,Munktellarenan, 63342 Eskilstuna</t>
  </si>
  <si>
    <t>E-Mail:styrkelyft@sormland.rf.se</t>
  </si>
  <si>
    <t>Antal blad:</t>
  </si>
  <si>
    <t>Antal blad: 3</t>
  </si>
  <si>
    <t>Henrik Aringer</t>
  </si>
  <si>
    <t>Henrik Leandersson</t>
  </si>
  <si>
    <t>Per Johansson</t>
  </si>
  <si>
    <t>Sebastian Adelsgård</t>
  </si>
  <si>
    <t>Sven-Åke Albertsson</t>
  </si>
  <si>
    <t>Elias Altvall</t>
  </si>
  <si>
    <t>Joel Svensson</t>
  </si>
  <si>
    <t>Joel Holmberg</t>
  </si>
  <si>
    <t>Oskar Nilsson</t>
  </si>
  <si>
    <t>Ulf Leandersson</t>
  </si>
  <si>
    <t>Ulf Rickler</t>
  </si>
  <si>
    <t>Olof Ed</t>
  </si>
  <si>
    <t>Rickard Olsson</t>
  </si>
  <si>
    <t>Johan Åberg</t>
  </si>
  <si>
    <t>Mattias Jansson</t>
  </si>
  <si>
    <t>fört 2005-12-29</t>
  </si>
  <si>
    <t>Klubbmästerskap</t>
  </si>
  <si>
    <t xml:space="preserve"> </t>
  </si>
  <si>
    <t>Jörgen Almqvist</t>
  </si>
  <si>
    <t>-</t>
  </si>
  <si>
    <t>Andreas Andersson</t>
  </si>
  <si>
    <t>1</t>
  </si>
  <si>
    <t>Olofström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</si>
</sst>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4"/>
      <color indexed="12"/>
      <name val="Arial"/>
      <family val="2"/>
    </font>
    <font>
      <u val="single"/>
      <sz val="7"/>
      <color indexed="12"/>
      <name val="Arial"/>
      <family val="0"/>
    </font>
    <font>
      <u val="single"/>
      <sz val="6.5"/>
      <color indexed="36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 applyProtection="1">
      <alignment horizontal="center"/>
      <protection/>
    </xf>
    <xf numFmtId="164" fontId="1" fillId="0" borderId="9" xfId="0" applyNumberFormat="1" applyFont="1" applyBorder="1" applyAlignment="1" applyProtection="1">
      <alignment horizontal="center"/>
      <protection/>
    </xf>
    <xf numFmtId="164" fontId="0" fillId="0" borderId="9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49" fontId="0" fillId="0" borderId="10" xfId="0" applyNumberForma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7" xfId="0" applyNumberForma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 applyAlignment="1">
      <alignment horizontal="left"/>
    </xf>
    <xf numFmtId="165" fontId="1" fillId="0" borderId="1" xfId="0" applyNumberFormat="1" applyFont="1" applyBorder="1" applyAlignment="1" applyProtection="1">
      <alignment horizontal="left"/>
      <protection locked="0"/>
    </xf>
    <xf numFmtId="165" fontId="1" fillId="0" borderId="0" xfId="0" applyNumberFormat="1" applyFont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8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2" xfId="0" applyBorder="1" applyAlignment="1">
      <alignment horizontal="center"/>
    </xf>
    <xf numFmtId="49" fontId="0" fillId="0" borderId="19" xfId="0" applyNumberForma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164" fontId="8" fillId="0" borderId="12" xfId="0" applyNumberFormat="1" applyFont="1" applyBorder="1" applyAlignment="1" applyProtection="1">
      <alignment horizontal="center"/>
      <protection/>
    </xf>
    <xf numFmtId="164" fontId="8" fillId="0" borderId="9" xfId="0" applyNumberFormat="1" applyFont="1" applyBorder="1" applyAlignment="1" applyProtection="1">
      <alignment horizontal="center"/>
      <protection locked="0"/>
    </xf>
    <xf numFmtId="164" fontId="6" fillId="0" borderId="9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164" fontId="8" fillId="0" borderId="19" xfId="0" applyNumberFormat="1" applyFont="1" applyBorder="1" applyAlignment="1" applyProtection="1">
      <alignment horizontal="center"/>
      <protection locked="0"/>
    </xf>
    <xf numFmtId="164" fontId="8" fillId="0" borderId="12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164" fontId="8" fillId="0" borderId="11" xfId="0" applyNumberFormat="1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164" fontId="8" fillId="0" borderId="8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0" fontId="8" fillId="0" borderId="19" xfId="0" applyFont="1" applyBorder="1" applyAlignment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164" fontId="8" fillId="0" borderId="8" xfId="0" applyNumberFormat="1" applyFont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7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27" xfId="0" applyBorder="1" applyAlignment="1" applyProtection="1">
      <alignment horizontal="center"/>
      <protection locked="0"/>
    </xf>
    <xf numFmtId="0" fontId="6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7" xfId="0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27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16" applyFont="1" applyAlignment="1">
      <alignment horizontal="left"/>
    </xf>
    <xf numFmtId="49" fontId="0" fillId="0" borderId="12" xfId="0" applyNumberFormat="1" applyBorder="1" applyAlignment="1">
      <alignment horizontal="left"/>
    </xf>
    <xf numFmtId="0" fontId="8" fillId="0" borderId="9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showZeros="0" tabSelected="1" zoomScale="75" zoomScaleNormal="75" workbookViewId="0" topLeftCell="A1">
      <selection activeCell="A1" sqref="A1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3.7109375" style="1" customWidth="1"/>
    <col min="6" max="6" width="5.8515625" style="1" customWidth="1"/>
    <col min="7" max="9" width="6.140625" style="1" customWidth="1"/>
    <col min="10" max="10" width="0.9921875" style="1" customWidth="1"/>
    <col min="11" max="11" width="7.421875" style="2" customWidth="1"/>
    <col min="12" max="12" width="6.140625" style="1" customWidth="1"/>
    <col min="13" max="13" width="6.421875" style="1" customWidth="1"/>
    <col min="14" max="14" width="6.140625" style="1" customWidth="1"/>
    <col min="15" max="15" width="0.85546875" style="2" customWidth="1"/>
    <col min="16" max="16" width="6.28125" style="2" customWidth="1"/>
    <col min="17" max="17" width="6.8515625" style="2" customWidth="1"/>
    <col min="18" max="20" width="6.140625" style="1" customWidth="1"/>
    <col min="21" max="21" width="0.9921875" style="2" customWidth="1"/>
    <col min="22" max="22" width="7.28125" style="2" customWidth="1"/>
    <col min="23" max="23" width="8.421875" style="2" customWidth="1"/>
    <col min="24" max="24" width="8.00390625" style="4" customWidth="1"/>
    <col min="25" max="25" width="9.8515625" style="3" customWidth="1"/>
    <col min="26" max="27" width="5.7109375" style="1" customWidth="1"/>
    <col min="28" max="28" width="5.00390625" style="1" customWidth="1"/>
    <col min="29" max="29" width="5.57421875" style="1" customWidth="1"/>
    <col min="30" max="16384" width="9.140625" style="1" customWidth="1"/>
  </cols>
  <sheetData>
    <row r="1" spans="1:29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36"/>
      <c r="L1" s="18"/>
      <c r="M1" s="18"/>
      <c r="N1" s="18"/>
      <c r="O1" s="36"/>
      <c r="P1" s="36"/>
      <c r="Q1" s="36"/>
      <c r="R1" s="18"/>
      <c r="S1" s="18"/>
      <c r="T1" s="18"/>
      <c r="U1" s="36"/>
      <c r="V1" s="36"/>
      <c r="W1" s="36"/>
      <c r="X1" s="37"/>
      <c r="Y1" s="38"/>
      <c r="Z1" s="18"/>
      <c r="AA1" s="18"/>
      <c r="AB1" s="18"/>
      <c r="AC1" s="18"/>
    </row>
    <row r="2" spans="1:29" ht="15" customHeight="1">
      <c r="A2" s="14"/>
      <c r="B2" s="39"/>
      <c r="AC2" s="16"/>
    </row>
    <row r="3" spans="1:29" s="5" customFormat="1" ht="18.75" customHeight="1">
      <c r="A3" s="65"/>
      <c r="B3" s="64"/>
      <c r="C3" s="9"/>
      <c r="D3" s="9"/>
      <c r="E3" s="9"/>
      <c r="F3" s="9"/>
      <c r="G3" s="9"/>
      <c r="H3" s="9"/>
      <c r="I3" s="60" t="s">
        <v>25</v>
      </c>
      <c r="J3" s="56"/>
      <c r="K3" s="56"/>
      <c r="L3" s="9"/>
      <c r="M3" s="9"/>
      <c r="N3" s="9"/>
      <c r="O3" s="40"/>
      <c r="P3" s="40"/>
      <c r="Q3" s="56"/>
      <c r="R3" s="9"/>
      <c r="S3" s="9"/>
      <c r="T3" s="56" t="s">
        <v>1</v>
      </c>
      <c r="U3" s="56"/>
      <c r="V3" s="56"/>
      <c r="W3" s="55" t="s">
        <v>38</v>
      </c>
      <c r="X3" s="9"/>
      <c r="Y3" s="9"/>
      <c r="Z3" s="9"/>
      <c r="AA3" s="9"/>
      <c r="AB3" s="9"/>
      <c r="AC3" s="58"/>
    </row>
    <row r="4" spans="1:29" s="5" customFormat="1" ht="18.75" customHeight="1">
      <c r="A4" s="54"/>
      <c r="B4" s="9"/>
      <c r="C4" s="9"/>
      <c r="D4" s="9"/>
      <c r="E4" s="9"/>
      <c r="F4" s="9"/>
      <c r="G4" s="9"/>
      <c r="H4" s="9"/>
      <c r="I4" s="60" t="s">
        <v>0</v>
      </c>
      <c r="J4" s="9"/>
      <c r="K4" s="55"/>
      <c r="L4" s="9"/>
      <c r="M4" s="9"/>
      <c r="N4" s="9"/>
      <c r="O4" s="40"/>
      <c r="P4" s="40"/>
      <c r="Q4" s="56"/>
      <c r="R4" s="9"/>
      <c r="S4" s="9"/>
      <c r="T4" s="10" t="s">
        <v>3</v>
      </c>
      <c r="U4" s="10"/>
      <c r="V4" s="10"/>
      <c r="W4" s="53"/>
      <c r="X4" s="8"/>
      <c r="Y4" s="8"/>
      <c r="Z4" s="8"/>
      <c r="AA4" s="8"/>
      <c r="AB4" s="8"/>
      <c r="AC4" s="58"/>
    </row>
    <row r="5" spans="1:29" s="5" customFormat="1" ht="18.75" customHeight="1">
      <c r="A5" s="54"/>
      <c r="B5" s="9"/>
      <c r="C5" s="9"/>
      <c r="D5" s="9"/>
      <c r="E5" s="9"/>
      <c r="F5" s="9"/>
      <c r="G5" s="9"/>
      <c r="H5" s="9"/>
      <c r="I5" s="9"/>
      <c r="J5" s="9"/>
      <c r="K5" s="56"/>
      <c r="L5" s="9"/>
      <c r="M5" s="9"/>
      <c r="N5" s="9"/>
      <c r="O5" s="40"/>
      <c r="P5" s="40"/>
      <c r="Q5" s="56"/>
      <c r="R5" s="9"/>
      <c r="S5" s="9"/>
      <c r="T5" s="10" t="s">
        <v>4</v>
      </c>
      <c r="U5" s="10"/>
      <c r="V5" s="10"/>
      <c r="W5" s="53"/>
      <c r="X5" s="8"/>
      <c r="Y5" s="8"/>
      <c r="Z5" s="8"/>
      <c r="AA5" s="8"/>
      <c r="AB5" s="8"/>
      <c r="AC5" s="58"/>
    </row>
    <row r="6" spans="1:29" s="5" customFormat="1" ht="18.75" customHeight="1">
      <c r="A6" s="54"/>
      <c r="B6" s="9"/>
      <c r="C6" s="9"/>
      <c r="D6" s="9"/>
      <c r="E6" s="9"/>
      <c r="F6" s="9"/>
      <c r="G6" s="9"/>
      <c r="H6" s="8" t="s">
        <v>61</v>
      </c>
      <c r="I6" s="8"/>
      <c r="J6" s="8"/>
      <c r="K6" s="8"/>
      <c r="L6" s="9"/>
      <c r="M6" s="9"/>
      <c r="N6" s="9"/>
      <c r="O6" s="40"/>
      <c r="P6" s="40"/>
      <c r="Q6" s="56"/>
      <c r="R6" s="9"/>
      <c r="S6" s="9"/>
      <c r="AC6" s="58"/>
    </row>
    <row r="7" spans="1:29" s="5" customFormat="1" ht="16.5" customHeight="1">
      <c r="A7" s="59"/>
      <c r="B7" s="8"/>
      <c r="C7" s="8"/>
      <c r="D7" s="8"/>
      <c r="E7" s="8"/>
      <c r="F7" s="8"/>
      <c r="G7" s="8"/>
      <c r="H7" s="8"/>
      <c r="I7" s="8"/>
      <c r="J7" s="8"/>
      <c r="K7" s="10"/>
      <c r="L7" s="8"/>
      <c r="M7" s="8"/>
      <c r="N7" s="8"/>
      <c r="O7" s="10"/>
      <c r="P7" s="10"/>
      <c r="Q7" s="10"/>
      <c r="R7" s="8"/>
      <c r="S7" s="8"/>
      <c r="T7" s="8"/>
      <c r="U7" s="10"/>
      <c r="V7" s="10"/>
      <c r="W7" s="10"/>
      <c r="X7" s="8"/>
      <c r="Y7" s="8"/>
      <c r="Z7" s="8"/>
      <c r="AA7" s="8"/>
      <c r="AB7" s="8"/>
      <c r="AC7" s="57"/>
    </row>
    <row r="8" spans="13:23" s="5" customFormat="1" ht="16.5" customHeight="1">
      <c r="M8" s="9"/>
      <c r="N8" s="9"/>
      <c r="O8" s="7"/>
      <c r="P8" s="7"/>
      <c r="Q8" s="7"/>
      <c r="U8" s="7"/>
      <c r="V8" s="7"/>
      <c r="W8" s="7"/>
    </row>
    <row r="9" spans="1:29" s="5" customFormat="1" ht="16.5" customHeight="1">
      <c r="A9" s="52" t="s">
        <v>26</v>
      </c>
      <c r="B9" s="52"/>
      <c r="C9" s="8"/>
      <c r="E9" s="8" t="s">
        <v>39</v>
      </c>
      <c r="F9" s="61"/>
      <c r="G9" s="8" t="s">
        <v>44</v>
      </c>
      <c r="H9" s="52"/>
      <c r="I9" s="8" t="s">
        <v>67</v>
      </c>
      <c r="L9" s="56" t="s">
        <v>5</v>
      </c>
      <c r="M9" s="9"/>
      <c r="N9" s="52" t="s">
        <v>62</v>
      </c>
      <c r="O9" s="8"/>
      <c r="P9" s="8"/>
      <c r="Q9" s="10"/>
      <c r="R9" s="8"/>
      <c r="S9" s="8"/>
      <c r="T9" s="56" t="s">
        <v>7</v>
      </c>
      <c r="U9" s="56"/>
      <c r="V9" s="56"/>
      <c r="W9" s="53"/>
      <c r="X9" s="8"/>
      <c r="Y9" s="8"/>
      <c r="Z9" s="8"/>
      <c r="AA9" s="8"/>
      <c r="AB9" s="8"/>
      <c r="AC9" s="9"/>
    </row>
    <row r="10" spans="11:23" s="5" customFormat="1" ht="16.5" customHeight="1">
      <c r="K10" s="7"/>
      <c r="O10" s="7"/>
      <c r="P10" s="7"/>
      <c r="Q10" s="7"/>
      <c r="U10" s="7"/>
      <c r="V10" s="7"/>
      <c r="W10" s="7"/>
    </row>
    <row r="11" spans="1:29" ht="15" customHeight="1">
      <c r="A11" s="12" t="s">
        <v>8</v>
      </c>
      <c r="B11" s="12" t="s">
        <v>9</v>
      </c>
      <c r="C11" s="12" t="s">
        <v>10</v>
      </c>
      <c r="D11" s="14" t="s">
        <v>11</v>
      </c>
      <c r="E11" s="14" t="s">
        <v>12</v>
      </c>
      <c r="F11" s="16"/>
      <c r="G11" s="14"/>
      <c r="H11" s="15" t="s">
        <v>27</v>
      </c>
      <c r="I11" s="16"/>
      <c r="J11" s="20"/>
      <c r="K11" s="20" t="s">
        <v>28</v>
      </c>
      <c r="L11" s="14"/>
      <c r="M11" s="15" t="s">
        <v>2</v>
      </c>
      <c r="N11" s="22"/>
      <c r="O11"/>
      <c r="P11" s="20" t="s">
        <v>29</v>
      </c>
      <c r="Q11" s="23" t="s">
        <v>30</v>
      </c>
      <c r="R11" s="14"/>
      <c r="S11" s="15" t="s">
        <v>31</v>
      </c>
      <c r="T11" s="16"/>
      <c r="U11"/>
      <c r="V11" s="20" t="s">
        <v>32</v>
      </c>
      <c r="W11" s="20" t="s">
        <v>33</v>
      </c>
      <c r="X11" s="24" t="s">
        <v>14</v>
      </c>
      <c r="Y11" s="26" t="s">
        <v>34</v>
      </c>
      <c r="Z11" s="12" t="s">
        <v>16</v>
      </c>
      <c r="AA11" s="12" t="s">
        <v>17</v>
      </c>
      <c r="AB11" s="12" t="s">
        <v>17</v>
      </c>
      <c r="AC11" s="12" t="s">
        <v>17</v>
      </c>
    </row>
    <row r="12" spans="1:29" s="39" customFormat="1" ht="15" customHeight="1">
      <c r="A12" s="13" t="s">
        <v>18</v>
      </c>
      <c r="B12" s="13"/>
      <c r="C12" s="13"/>
      <c r="D12" s="17"/>
      <c r="E12" s="17"/>
      <c r="F12" s="19"/>
      <c r="G12" s="17">
        <v>1</v>
      </c>
      <c r="H12" s="18">
        <v>2</v>
      </c>
      <c r="I12" s="19">
        <v>3</v>
      </c>
      <c r="J12" s="21"/>
      <c r="K12" s="21" t="s">
        <v>13</v>
      </c>
      <c r="L12" s="17">
        <v>1</v>
      </c>
      <c r="M12" s="18">
        <v>2</v>
      </c>
      <c r="N12" s="19">
        <v>3</v>
      </c>
      <c r="O12"/>
      <c r="P12" s="21" t="s">
        <v>13</v>
      </c>
      <c r="Q12" s="21" t="s">
        <v>35</v>
      </c>
      <c r="R12" s="17">
        <v>1</v>
      </c>
      <c r="S12" s="18">
        <v>2</v>
      </c>
      <c r="T12" s="19">
        <v>3</v>
      </c>
      <c r="U12"/>
      <c r="V12" s="21" t="s">
        <v>13</v>
      </c>
      <c r="W12" s="21"/>
      <c r="X12" s="25"/>
      <c r="Y12" s="27"/>
      <c r="Z12" s="13"/>
      <c r="AA12" s="13"/>
      <c r="AB12" s="13"/>
      <c r="AC12" s="13"/>
    </row>
    <row r="13" spans="1:29" s="39" customFormat="1" ht="18" customHeight="1">
      <c r="A13" s="132"/>
      <c r="B13" s="90"/>
      <c r="C13" s="133"/>
      <c r="D13" s="134" t="s">
        <v>63</v>
      </c>
      <c r="E13" s="138" t="s">
        <v>63</v>
      </c>
      <c r="F13" s="140"/>
      <c r="G13" s="70"/>
      <c r="H13" s="44"/>
      <c r="I13" s="44"/>
      <c r="J13" s="42">
        <f aca="true" t="shared" si="0" ref="J13:J19">MAX(G13,H13,I13)</f>
        <v>0</v>
      </c>
      <c r="K13" s="43">
        <f aca="true" t="shared" si="1" ref="K13:K19">IF(J13&lt;0,0,J13)</f>
        <v>0</v>
      </c>
      <c r="L13" s="70"/>
      <c r="M13" s="44"/>
      <c r="N13" s="44"/>
      <c r="O13" s="43">
        <f aca="true" t="shared" si="2" ref="O13:O19">MAX(L13,M13,N13)</f>
        <v>0</v>
      </c>
      <c r="P13" s="43">
        <f aca="true" t="shared" si="3" ref="P13:P19">IF(O13&lt;0,0,O13)</f>
        <v>0</v>
      </c>
      <c r="Q13" s="43">
        <f aca="true" t="shared" si="4" ref="Q13:Q19">SUM(K13+P13)</f>
        <v>0</v>
      </c>
      <c r="R13" s="70"/>
      <c r="S13" s="44"/>
      <c r="T13" s="44"/>
      <c r="U13" s="43">
        <f aca="true" t="shared" si="5" ref="U13:U27">MAX(R13,S13,T13)</f>
        <v>0</v>
      </c>
      <c r="V13" s="43">
        <f aca="true" t="shared" si="6" ref="V13:V27">IF(U13&lt;0,0,U13)</f>
        <v>0</v>
      </c>
      <c r="W13" s="43">
        <f aca="true" t="shared" si="7" ref="W13:W27">SUM(K13+P13+V13)</f>
        <v>0</v>
      </c>
      <c r="X13" s="45">
        <f aca="true" t="shared" si="8" ref="X13:X27">IF(B13&lt;&gt;0,VLOOKUP(INT(B13),Wilksmen,(B13-INT(B13))*10+2),0)</f>
        <v>0</v>
      </c>
      <c r="Y13" s="42">
        <f aca="true" t="shared" si="9" ref="Y13:Y27">SUM(W13*X13)</f>
        <v>0</v>
      </c>
      <c r="Z13" s="46"/>
      <c r="AA13" s="46"/>
      <c r="AB13" s="46"/>
      <c r="AC13" s="46"/>
    </row>
    <row r="14" spans="1:29" s="39" customFormat="1" ht="18" customHeight="1">
      <c r="A14" s="128">
        <v>651110</v>
      </c>
      <c r="B14" s="100">
        <v>96.4</v>
      </c>
      <c r="C14" s="129"/>
      <c r="D14" s="130" t="s">
        <v>64</v>
      </c>
      <c r="E14" s="138" t="s">
        <v>38</v>
      </c>
      <c r="F14" s="71"/>
      <c r="G14" s="70">
        <v>245</v>
      </c>
      <c r="H14" s="44">
        <v>260</v>
      </c>
      <c r="I14" s="44">
        <v>265</v>
      </c>
      <c r="J14" s="42">
        <f t="shared" si="0"/>
        <v>265</v>
      </c>
      <c r="K14" s="43">
        <f t="shared" si="1"/>
        <v>265</v>
      </c>
      <c r="L14" s="70">
        <v>-160</v>
      </c>
      <c r="M14" s="44">
        <v>160</v>
      </c>
      <c r="N14" s="44">
        <v>165</v>
      </c>
      <c r="O14" s="43">
        <f t="shared" si="2"/>
        <v>165</v>
      </c>
      <c r="P14" s="43">
        <f t="shared" si="3"/>
        <v>165</v>
      </c>
      <c r="Q14" s="43">
        <f t="shared" si="4"/>
        <v>430</v>
      </c>
      <c r="R14" s="70">
        <v>275</v>
      </c>
      <c r="S14" s="44">
        <v>290</v>
      </c>
      <c r="T14" s="44" t="s">
        <v>65</v>
      </c>
      <c r="U14" s="43">
        <f aca="true" t="shared" si="10" ref="U14:U19">MAX(R14,S14,T14)</f>
        <v>290</v>
      </c>
      <c r="V14" s="43">
        <f>IF(U14&lt;0,0,U14)</f>
        <v>290</v>
      </c>
      <c r="W14" s="43">
        <f aca="true" t="shared" si="11" ref="W14:W19">SUM(K14+P14+V14)</f>
        <v>720</v>
      </c>
      <c r="X14" s="45">
        <f aca="true" t="shared" si="12" ref="X14:X19">IF(B14&lt;&gt;0,VLOOKUP(INT(B14),Wilksmen,(B14-INT(B14))*10+2),0)</f>
        <v>0.618</v>
      </c>
      <c r="Y14" s="42">
        <f aca="true" t="shared" si="13" ref="Y14:Y19">SUM(W14*X14)</f>
        <v>444.96</v>
      </c>
      <c r="Z14" s="44"/>
      <c r="AA14" s="44"/>
      <c r="AB14" s="44"/>
      <c r="AC14" s="44"/>
    </row>
    <row r="15" spans="1:29" s="39" customFormat="1" ht="18" customHeight="1">
      <c r="A15" s="136">
        <v>531124</v>
      </c>
      <c r="B15" s="108">
        <v>82.5</v>
      </c>
      <c r="C15" s="137"/>
      <c r="D15" s="130" t="s">
        <v>50</v>
      </c>
      <c r="E15" s="138" t="s">
        <v>38</v>
      </c>
      <c r="F15" s="70"/>
      <c r="G15" s="70">
        <v>180</v>
      </c>
      <c r="H15" s="44">
        <v>192.5</v>
      </c>
      <c r="I15" s="44">
        <v>200</v>
      </c>
      <c r="J15" s="42">
        <f t="shared" si="0"/>
        <v>200</v>
      </c>
      <c r="K15" s="43">
        <f t="shared" si="1"/>
        <v>200</v>
      </c>
      <c r="L15" s="70">
        <v>102.5</v>
      </c>
      <c r="M15" s="44">
        <v>105</v>
      </c>
      <c r="N15" s="44">
        <v>-107.5</v>
      </c>
      <c r="O15" s="43">
        <f t="shared" si="2"/>
        <v>105</v>
      </c>
      <c r="P15" s="43">
        <f t="shared" si="3"/>
        <v>105</v>
      </c>
      <c r="Q15" s="43">
        <f t="shared" si="4"/>
        <v>305</v>
      </c>
      <c r="R15" s="70">
        <v>210</v>
      </c>
      <c r="S15" s="44">
        <v>225</v>
      </c>
      <c r="T15" s="44" t="s">
        <v>65</v>
      </c>
      <c r="U15" s="43">
        <f t="shared" si="10"/>
        <v>225</v>
      </c>
      <c r="V15" s="43">
        <f>IF(U15&lt;0,0,U15)</f>
        <v>225</v>
      </c>
      <c r="W15" s="43">
        <f t="shared" si="11"/>
        <v>530</v>
      </c>
      <c r="X15" s="45">
        <f t="shared" si="12"/>
        <v>0.6699</v>
      </c>
      <c r="Y15" s="42">
        <f t="shared" si="13"/>
        <v>355.047</v>
      </c>
      <c r="Z15" s="44"/>
      <c r="AA15" s="44"/>
      <c r="AB15" s="44"/>
      <c r="AC15" s="44"/>
    </row>
    <row r="16" spans="1:29" s="39" customFormat="1" ht="18" customHeight="1">
      <c r="A16" s="136">
        <v>880403</v>
      </c>
      <c r="B16" s="108">
        <v>65.2</v>
      </c>
      <c r="C16" s="137"/>
      <c r="D16" s="138" t="s">
        <v>46</v>
      </c>
      <c r="E16" s="138" t="s">
        <v>38</v>
      </c>
      <c r="F16" s="71"/>
      <c r="G16" s="70">
        <v>125</v>
      </c>
      <c r="H16" s="44">
        <v>130</v>
      </c>
      <c r="I16" s="44">
        <v>137.5</v>
      </c>
      <c r="J16" s="42">
        <f t="shared" si="0"/>
        <v>137.5</v>
      </c>
      <c r="K16" s="43">
        <f t="shared" si="1"/>
        <v>137.5</v>
      </c>
      <c r="L16" s="70">
        <v>72.5</v>
      </c>
      <c r="M16" s="44">
        <v>80</v>
      </c>
      <c r="N16" s="44">
        <v>-82.5</v>
      </c>
      <c r="O16" s="43">
        <f t="shared" si="2"/>
        <v>80</v>
      </c>
      <c r="P16" s="43">
        <f t="shared" si="3"/>
        <v>80</v>
      </c>
      <c r="Q16" s="43">
        <f t="shared" si="4"/>
        <v>217.5</v>
      </c>
      <c r="R16" s="70">
        <v>150</v>
      </c>
      <c r="S16" s="44">
        <v>163</v>
      </c>
      <c r="T16" s="44" t="s">
        <v>65</v>
      </c>
      <c r="U16" s="43">
        <f t="shared" si="10"/>
        <v>163</v>
      </c>
      <c r="V16" s="43">
        <v>162.5</v>
      </c>
      <c r="W16" s="43">
        <f t="shared" si="11"/>
        <v>380</v>
      </c>
      <c r="X16" s="45">
        <f t="shared" si="12"/>
        <v>0.7932</v>
      </c>
      <c r="Y16" s="42">
        <f t="shared" si="13"/>
        <v>301.416</v>
      </c>
      <c r="Z16" s="44"/>
      <c r="AA16" s="44">
        <v>142.5</v>
      </c>
      <c r="AB16" s="44"/>
      <c r="AC16" s="44"/>
    </row>
    <row r="17" spans="1:29" s="39" customFormat="1" ht="18" customHeight="1">
      <c r="A17" s="128">
        <v>890820</v>
      </c>
      <c r="B17" s="100">
        <v>69</v>
      </c>
      <c r="C17" s="129"/>
      <c r="D17" s="138" t="s">
        <v>66</v>
      </c>
      <c r="E17" s="138" t="s">
        <v>38</v>
      </c>
      <c r="F17" s="70"/>
      <c r="G17" s="70">
        <v>90</v>
      </c>
      <c r="H17" s="44">
        <v>110</v>
      </c>
      <c r="I17" s="44">
        <v>127.5</v>
      </c>
      <c r="J17" s="42">
        <f t="shared" si="0"/>
        <v>127.5</v>
      </c>
      <c r="K17" s="43">
        <f t="shared" si="1"/>
        <v>127.5</v>
      </c>
      <c r="L17" s="70">
        <v>72.5</v>
      </c>
      <c r="M17" s="44">
        <v>77.5</v>
      </c>
      <c r="N17" s="44">
        <v>-80</v>
      </c>
      <c r="O17" s="43">
        <f t="shared" si="2"/>
        <v>77.5</v>
      </c>
      <c r="P17" s="43">
        <f t="shared" si="3"/>
        <v>77.5</v>
      </c>
      <c r="Q17" s="43">
        <f t="shared" si="4"/>
        <v>205</v>
      </c>
      <c r="R17" s="70">
        <v>150</v>
      </c>
      <c r="S17" s="44">
        <v>160</v>
      </c>
      <c r="T17" s="44">
        <v>-167.5</v>
      </c>
      <c r="U17" s="43">
        <f t="shared" si="10"/>
        <v>160</v>
      </c>
      <c r="V17" s="43">
        <f>IF(U17&lt;0,0,U17)</f>
        <v>160</v>
      </c>
      <c r="W17" s="43">
        <f t="shared" si="11"/>
        <v>365</v>
      </c>
      <c r="X17" s="45">
        <f t="shared" si="12"/>
        <v>0.7578</v>
      </c>
      <c r="Y17" s="42">
        <f t="shared" si="13"/>
        <v>276.59700000000004</v>
      </c>
      <c r="Z17" s="44"/>
      <c r="AA17" s="44">
        <v>-135</v>
      </c>
      <c r="AB17" s="44"/>
      <c r="AC17" s="44"/>
    </row>
    <row r="18" spans="1:29" s="39" customFormat="1" ht="18" customHeight="1">
      <c r="A18" s="136">
        <v>890707</v>
      </c>
      <c r="B18" s="108">
        <v>63</v>
      </c>
      <c r="C18" s="137"/>
      <c r="D18" s="130" t="s">
        <v>49</v>
      </c>
      <c r="E18" s="138" t="s">
        <v>38</v>
      </c>
      <c r="F18" s="70"/>
      <c r="G18" s="70">
        <v>80</v>
      </c>
      <c r="H18" s="44">
        <v>95</v>
      </c>
      <c r="I18" s="44">
        <v>102.5</v>
      </c>
      <c r="J18" s="42">
        <f t="shared" si="0"/>
        <v>102.5</v>
      </c>
      <c r="K18" s="43">
        <f t="shared" si="1"/>
        <v>102.5</v>
      </c>
      <c r="L18" s="70">
        <v>75</v>
      </c>
      <c r="M18" s="44">
        <v>-80</v>
      </c>
      <c r="N18" s="44">
        <v>-80</v>
      </c>
      <c r="O18" s="43">
        <f t="shared" si="2"/>
        <v>75</v>
      </c>
      <c r="P18" s="43">
        <f t="shared" si="3"/>
        <v>75</v>
      </c>
      <c r="Q18" s="43">
        <f t="shared" si="4"/>
        <v>177.5</v>
      </c>
      <c r="R18" s="70">
        <v>130</v>
      </c>
      <c r="S18" s="44">
        <v>140</v>
      </c>
      <c r="T18" s="44">
        <v>150</v>
      </c>
      <c r="U18" s="43">
        <f t="shared" si="10"/>
        <v>150</v>
      </c>
      <c r="V18" s="43">
        <f>IF(U18&lt;0,0,U18)</f>
        <v>150</v>
      </c>
      <c r="W18" s="43">
        <f t="shared" si="11"/>
        <v>327.5</v>
      </c>
      <c r="X18" s="45">
        <f t="shared" si="12"/>
        <v>0.8166</v>
      </c>
      <c r="Y18" s="42">
        <f t="shared" si="13"/>
        <v>267.4365</v>
      </c>
      <c r="Z18" s="44"/>
      <c r="AA18" s="44"/>
      <c r="AB18" s="44"/>
      <c r="AC18" s="44"/>
    </row>
    <row r="19" spans="1:29" s="39" customFormat="1" ht="18" customHeight="1">
      <c r="A19" s="136">
        <v>890707</v>
      </c>
      <c r="B19" s="108">
        <v>74.9</v>
      </c>
      <c r="C19" s="137"/>
      <c r="D19" s="138" t="s">
        <v>47</v>
      </c>
      <c r="E19" s="138" t="s">
        <v>38</v>
      </c>
      <c r="F19" s="70"/>
      <c r="G19" s="70">
        <v>100</v>
      </c>
      <c r="H19" s="44">
        <v>110</v>
      </c>
      <c r="I19" s="44">
        <v>-115</v>
      </c>
      <c r="J19" s="42">
        <f t="shared" si="0"/>
        <v>110</v>
      </c>
      <c r="K19" s="43">
        <f t="shared" si="1"/>
        <v>110</v>
      </c>
      <c r="L19" s="70">
        <v>57.5</v>
      </c>
      <c r="M19" s="44">
        <v>60</v>
      </c>
      <c r="N19" s="44">
        <v>-62.5</v>
      </c>
      <c r="O19" s="43">
        <f t="shared" si="2"/>
        <v>60</v>
      </c>
      <c r="P19" s="43">
        <f t="shared" si="3"/>
        <v>60</v>
      </c>
      <c r="Q19" s="43">
        <f t="shared" si="4"/>
        <v>170</v>
      </c>
      <c r="R19" s="70">
        <v>125</v>
      </c>
      <c r="S19" s="44">
        <v>135</v>
      </c>
      <c r="T19" s="44">
        <v>-140</v>
      </c>
      <c r="U19" s="43">
        <f t="shared" si="10"/>
        <v>135</v>
      </c>
      <c r="V19" s="43">
        <f>IF(U19&lt;0,0,U19)</f>
        <v>135</v>
      </c>
      <c r="W19" s="43">
        <f t="shared" si="11"/>
        <v>305</v>
      </c>
      <c r="X19" s="45">
        <f t="shared" si="12"/>
        <v>0.7132</v>
      </c>
      <c r="Y19" s="42">
        <f t="shared" si="13"/>
        <v>217.52599999999998</v>
      </c>
      <c r="Z19" s="44"/>
      <c r="AA19" s="44"/>
      <c r="AB19" s="44"/>
      <c r="AC19" s="44"/>
    </row>
    <row r="20" spans="1:29" s="39" customFormat="1" ht="18" customHeight="1">
      <c r="A20" s="128"/>
      <c r="B20" s="100"/>
      <c r="C20" s="129"/>
      <c r="D20" s="130"/>
      <c r="E20" s="138"/>
      <c r="F20" s="70"/>
      <c r="G20" s="70"/>
      <c r="H20" s="44"/>
      <c r="I20" s="44"/>
      <c r="J20" s="42">
        <f aca="true" t="shared" si="14" ref="J20:J27">MAX(G20,H20,I20)</f>
        <v>0</v>
      </c>
      <c r="K20" s="43">
        <f aca="true" t="shared" si="15" ref="K20:K27">IF(J20&lt;0,0,J20)</f>
        <v>0</v>
      </c>
      <c r="L20" s="70"/>
      <c r="M20" s="44"/>
      <c r="N20" s="44"/>
      <c r="O20" s="43">
        <f aca="true" t="shared" si="16" ref="O20:O27">MAX(L20,M20,N20)</f>
        <v>0</v>
      </c>
      <c r="P20" s="43">
        <f aca="true" t="shared" si="17" ref="P20:P27">IF(O20&lt;0,0,O20)</f>
        <v>0</v>
      </c>
      <c r="Q20" s="43">
        <f aca="true" t="shared" si="18" ref="Q20:Q27">SUM(K20+P20)</f>
        <v>0</v>
      </c>
      <c r="R20" s="70"/>
      <c r="S20" s="44"/>
      <c r="T20" s="44"/>
      <c r="U20" s="43">
        <f t="shared" si="5"/>
        <v>0</v>
      </c>
      <c r="V20" s="43">
        <f t="shared" si="6"/>
        <v>0</v>
      </c>
      <c r="W20" s="43">
        <f t="shared" si="7"/>
        <v>0</v>
      </c>
      <c r="X20" s="45">
        <f t="shared" si="8"/>
        <v>0</v>
      </c>
      <c r="Y20" s="42">
        <f t="shared" si="9"/>
        <v>0</v>
      </c>
      <c r="Z20" s="44"/>
      <c r="AA20" s="44"/>
      <c r="AB20" s="44"/>
      <c r="AC20" s="44"/>
    </row>
    <row r="21" spans="1:29" s="39" customFormat="1" ht="18" customHeight="1">
      <c r="A21" s="136"/>
      <c r="B21" s="108"/>
      <c r="C21" s="137"/>
      <c r="D21" s="138"/>
      <c r="E21" s="138"/>
      <c r="F21" s="71"/>
      <c r="G21" s="70"/>
      <c r="H21" s="44"/>
      <c r="I21" s="44"/>
      <c r="J21" s="42">
        <f t="shared" si="14"/>
        <v>0</v>
      </c>
      <c r="K21" s="43">
        <f t="shared" si="15"/>
        <v>0</v>
      </c>
      <c r="L21" s="70"/>
      <c r="M21" s="44"/>
      <c r="N21" s="44"/>
      <c r="O21" s="43">
        <f t="shared" si="16"/>
        <v>0</v>
      </c>
      <c r="P21" s="43">
        <f t="shared" si="17"/>
        <v>0</v>
      </c>
      <c r="Q21" s="43">
        <f t="shared" si="18"/>
        <v>0</v>
      </c>
      <c r="R21" s="70"/>
      <c r="S21" s="44"/>
      <c r="T21" s="44"/>
      <c r="U21" s="43">
        <f t="shared" si="5"/>
        <v>0</v>
      </c>
      <c r="V21" s="43">
        <f t="shared" si="6"/>
        <v>0</v>
      </c>
      <c r="W21" s="43">
        <f t="shared" si="7"/>
        <v>0</v>
      </c>
      <c r="X21" s="45">
        <f t="shared" si="8"/>
        <v>0</v>
      </c>
      <c r="Y21" s="42">
        <f t="shared" si="9"/>
        <v>0</v>
      </c>
      <c r="Z21" s="44"/>
      <c r="AA21" s="44"/>
      <c r="AB21" s="44"/>
      <c r="AC21" s="44"/>
    </row>
    <row r="22" spans="1:29" s="39" customFormat="1" ht="18" customHeight="1">
      <c r="A22" s="128"/>
      <c r="B22" s="108"/>
      <c r="C22" s="129"/>
      <c r="D22" s="130"/>
      <c r="E22" s="138"/>
      <c r="F22" s="70"/>
      <c r="G22" s="70"/>
      <c r="H22" s="44"/>
      <c r="I22" s="44"/>
      <c r="J22" s="42">
        <f t="shared" si="14"/>
        <v>0</v>
      </c>
      <c r="K22" s="43">
        <f t="shared" si="15"/>
        <v>0</v>
      </c>
      <c r="L22" s="70"/>
      <c r="M22" s="44"/>
      <c r="N22" s="44"/>
      <c r="O22" s="43">
        <f t="shared" si="16"/>
        <v>0</v>
      </c>
      <c r="P22" s="43">
        <f t="shared" si="17"/>
        <v>0</v>
      </c>
      <c r="Q22" s="43">
        <f t="shared" si="18"/>
        <v>0</v>
      </c>
      <c r="R22" s="70"/>
      <c r="S22" s="44"/>
      <c r="T22" s="44"/>
      <c r="U22" s="43">
        <f t="shared" si="5"/>
        <v>0</v>
      </c>
      <c r="V22" s="43">
        <f t="shared" si="6"/>
        <v>0</v>
      </c>
      <c r="W22" s="43">
        <f t="shared" si="7"/>
        <v>0</v>
      </c>
      <c r="X22" s="45">
        <f t="shared" si="8"/>
        <v>0</v>
      </c>
      <c r="Y22" s="42">
        <f t="shared" si="9"/>
        <v>0</v>
      </c>
      <c r="Z22" s="44"/>
      <c r="AA22" s="44"/>
      <c r="AB22" s="44"/>
      <c r="AC22" s="44"/>
    </row>
    <row r="23" spans="1:29" s="39" customFormat="1" ht="18" customHeight="1">
      <c r="A23" s="136"/>
      <c r="B23" s="108"/>
      <c r="C23" s="137"/>
      <c r="D23" s="138"/>
      <c r="E23" s="138"/>
      <c r="F23" s="71"/>
      <c r="G23" s="70"/>
      <c r="H23" s="44"/>
      <c r="I23" s="44"/>
      <c r="J23" s="42">
        <f t="shared" si="14"/>
        <v>0</v>
      </c>
      <c r="K23" s="43">
        <f t="shared" si="15"/>
        <v>0</v>
      </c>
      <c r="L23" s="70"/>
      <c r="M23" s="44"/>
      <c r="N23" s="44"/>
      <c r="O23" s="43">
        <f t="shared" si="16"/>
        <v>0</v>
      </c>
      <c r="P23" s="43">
        <f t="shared" si="17"/>
        <v>0</v>
      </c>
      <c r="Q23" s="43">
        <f t="shared" si="18"/>
        <v>0</v>
      </c>
      <c r="R23" s="70"/>
      <c r="S23" s="44"/>
      <c r="T23" s="44"/>
      <c r="U23" s="43">
        <f t="shared" si="5"/>
        <v>0</v>
      </c>
      <c r="V23" s="43">
        <f t="shared" si="6"/>
        <v>0</v>
      </c>
      <c r="W23" s="43">
        <f t="shared" si="7"/>
        <v>0</v>
      </c>
      <c r="X23" s="45">
        <f t="shared" si="8"/>
        <v>0</v>
      </c>
      <c r="Y23" s="42">
        <f t="shared" si="9"/>
        <v>0</v>
      </c>
      <c r="Z23" s="44"/>
      <c r="AA23" s="44"/>
      <c r="AB23" s="44"/>
      <c r="AC23" s="44"/>
    </row>
    <row r="24" spans="1:29" s="39" customFormat="1" ht="18" customHeight="1">
      <c r="A24" s="136"/>
      <c r="B24" s="108"/>
      <c r="C24" s="137"/>
      <c r="D24" s="138"/>
      <c r="E24" s="138"/>
      <c r="F24" s="70"/>
      <c r="G24" s="70"/>
      <c r="H24" s="44"/>
      <c r="I24" s="44"/>
      <c r="J24" s="42">
        <f t="shared" si="14"/>
        <v>0</v>
      </c>
      <c r="K24" s="43">
        <f t="shared" si="15"/>
        <v>0</v>
      </c>
      <c r="L24" s="70"/>
      <c r="M24" s="44"/>
      <c r="N24" s="44"/>
      <c r="O24" s="43">
        <f t="shared" si="16"/>
        <v>0</v>
      </c>
      <c r="P24" s="43">
        <f t="shared" si="17"/>
        <v>0</v>
      </c>
      <c r="Q24" s="43">
        <f t="shared" si="18"/>
        <v>0</v>
      </c>
      <c r="R24" s="70"/>
      <c r="S24" s="44"/>
      <c r="T24" s="44"/>
      <c r="U24" s="43">
        <f t="shared" si="5"/>
        <v>0</v>
      </c>
      <c r="V24" s="43">
        <f t="shared" si="6"/>
        <v>0</v>
      </c>
      <c r="W24" s="43">
        <f t="shared" si="7"/>
        <v>0</v>
      </c>
      <c r="X24" s="45">
        <f t="shared" si="8"/>
        <v>0</v>
      </c>
      <c r="Y24" s="42">
        <f t="shared" si="9"/>
        <v>0</v>
      </c>
      <c r="Z24" s="44"/>
      <c r="AA24" s="44"/>
      <c r="AB24" s="44"/>
      <c r="AC24" s="44"/>
    </row>
    <row r="25" spans="1:29" s="39" customFormat="1" ht="18" customHeight="1">
      <c r="A25" s="46"/>
      <c r="B25" s="108"/>
      <c r="C25" s="46"/>
      <c r="D25" s="149"/>
      <c r="E25" s="138"/>
      <c r="F25" s="70"/>
      <c r="G25" s="70"/>
      <c r="H25" s="44"/>
      <c r="I25" s="44"/>
      <c r="J25" s="42">
        <f t="shared" si="14"/>
        <v>0</v>
      </c>
      <c r="K25" s="43">
        <f t="shared" si="15"/>
        <v>0</v>
      </c>
      <c r="L25" s="70"/>
      <c r="M25" s="44"/>
      <c r="N25" s="44"/>
      <c r="O25" s="43">
        <f t="shared" si="16"/>
        <v>0</v>
      </c>
      <c r="P25" s="43">
        <f t="shared" si="17"/>
        <v>0</v>
      </c>
      <c r="Q25" s="43">
        <f t="shared" si="18"/>
        <v>0</v>
      </c>
      <c r="R25" s="70"/>
      <c r="S25" s="44"/>
      <c r="T25" s="44"/>
      <c r="U25" s="43">
        <f t="shared" si="5"/>
        <v>0</v>
      </c>
      <c r="V25" s="43">
        <f t="shared" si="6"/>
        <v>0</v>
      </c>
      <c r="W25" s="43">
        <f t="shared" si="7"/>
        <v>0</v>
      </c>
      <c r="X25" s="45">
        <f t="shared" si="8"/>
        <v>0</v>
      </c>
      <c r="Y25" s="42">
        <f t="shared" si="9"/>
        <v>0</v>
      </c>
      <c r="Z25" s="44"/>
      <c r="AA25" s="44"/>
      <c r="AB25" s="44"/>
      <c r="AC25" s="44"/>
    </row>
    <row r="26" spans="1:32" ht="18" customHeight="1">
      <c r="A26" s="141"/>
      <c r="B26" s="108"/>
      <c r="C26" s="141"/>
      <c r="D26" s="148"/>
      <c r="E26" s="138"/>
      <c r="F26" s="88"/>
      <c r="G26" s="70"/>
      <c r="H26" s="141"/>
      <c r="I26" s="141"/>
      <c r="J26" s="42">
        <f t="shared" si="14"/>
        <v>0</v>
      </c>
      <c r="K26" s="43">
        <f t="shared" si="15"/>
        <v>0</v>
      </c>
      <c r="L26" s="70"/>
      <c r="M26" s="141"/>
      <c r="N26" s="141"/>
      <c r="O26" s="43">
        <f t="shared" si="16"/>
        <v>0</v>
      </c>
      <c r="P26" s="43">
        <f t="shared" si="17"/>
        <v>0</v>
      </c>
      <c r="Q26" s="43">
        <f t="shared" si="18"/>
        <v>0</v>
      </c>
      <c r="R26" s="70"/>
      <c r="S26" s="141"/>
      <c r="T26" s="141"/>
      <c r="U26" s="43">
        <f t="shared" si="5"/>
        <v>0</v>
      </c>
      <c r="V26" s="43">
        <f t="shared" si="6"/>
        <v>0</v>
      </c>
      <c r="W26" s="43">
        <f t="shared" si="7"/>
        <v>0</v>
      </c>
      <c r="X26" s="45">
        <f t="shared" si="8"/>
        <v>0</v>
      </c>
      <c r="Y26" s="42">
        <f t="shared" si="9"/>
        <v>0</v>
      </c>
      <c r="Z26" s="141"/>
      <c r="AA26" s="141"/>
      <c r="AB26" s="141"/>
      <c r="AC26" s="141"/>
      <c r="AD26" s="39"/>
      <c r="AE26" s="39"/>
      <c r="AF26" s="39"/>
    </row>
    <row r="27" spans="1:29" s="6" customFormat="1" ht="18" customHeight="1">
      <c r="A27" s="142"/>
      <c r="B27" s="108"/>
      <c r="C27" s="142"/>
      <c r="D27" s="148"/>
      <c r="E27" s="138"/>
      <c r="F27" s="146"/>
      <c r="G27" s="70"/>
      <c r="H27" s="142"/>
      <c r="I27" s="142"/>
      <c r="J27" s="42">
        <f t="shared" si="14"/>
        <v>0</v>
      </c>
      <c r="K27" s="43">
        <f t="shared" si="15"/>
        <v>0</v>
      </c>
      <c r="L27" s="70"/>
      <c r="M27" s="142"/>
      <c r="N27" s="142"/>
      <c r="O27" s="43">
        <f t="shared" si="16"/>
        <v>0</v>
      </c>
      <c r="P27" s="43">
        <f t="shared" si="17"/>
        <v>0</v>
      </c>
      <c r="Q27" s="43">
        <f t="shared" si="18"/>
        <v>0</v>
      </c>
      <c r="R27" s="70"/>
      <c r="S27" s="142"/>
      <c r="T27" s="142"/>
      <c r="U27" s="43">
        <f t="shared" si="5"/>
        <v>0</v>
      </c>
      <c r="V27" s="43">
        <f t="shared" si="6"/>
        <v>0</v>
      </c>
      <c r="W27" s="43">
        <f t="shared" si="7"/>
        <v>0</v>
      </c>
      <c r="X27" s="45">
        <f t="shared" si="8"/>
        <v>0</v>
      </c>
      <c r="Y27" s="42">
        <f t="shared" si="9"/>
        <v>0</v>
      </c>
      <c r="Z27" s="142"/>
      <c r="AA27" s="142"/>
      <c r="AB27" s="142"/>
      <c r="AC27" s="142"/>
    </row>
    <row r="28" spans="1:29" s="6" customFormat="1" ht="18" customHeight="1">
      <c r="A28" s="64"/>
      <c r="B28" s="100"/>
      <c r="C28" s="64"/>
      <c r="D28" s="64"/>
      <c r="E28" s="64"/>
      <c r="F28" s="64"/>
      <c r="G28" s="66"/>
      <c r="H28" s="64"/>
      <c r="I28" s="64"/>
      <c r="J28" s="67"/>
      <c r="K28" s="68"/>
      <c r="L28" s="66"/>
      <c r="M28" s="64"/>
      <c r="N28" s="64"/>
      <c r="O28" s="68"/>
      <c r="P28" s="68"/>
      <c r="Q28" s="68"/>
      <c r="R28" s="66"/>
      <c r="S28" s="64"/>
      <c r="T28" s="64"/>
      <c r="U28" s="68"/>
      <c r="V28" s="68"/>
      <c r="W28" s="68"/>
      <c r="X28" s="69"/>
      <c r="Y28" s="67"/>
      <c r="Z28" s="64"/>
      <c r="AA28" s="64"/>
      <c r="AB28" s="64"/>
      <c r="AC28" s="64"/>
    </row>
    <row r="29" spans="1:29" s="6" customFormat="1" ht="18" customHeight="1">
      <c r="A29" s="150" t="s">
        <v>42</v>
      </c>
      <c r="B29" s="151"/>
      <c r="C29" s="64"/>
      <c r="D29" s="66"/>
      <c r="E29" s="64"/>
      <c r="F29" s="64"/>
      <c r="G29" s="67"/>
      <c r="H29" s="68"/>
      <c r="I29" s="66"/>
      <c r="J29" s="64"/>
      <c r="K29" s="64"/>
      <c r="L29" s="68"/>
      <c r="M29" s="68"/>
      <c r="N29" s="68"/>
      <c r="O29" s="66"/>
      <c r="P29" s="64"/>
      <c r="Q29" s="64"/>
      <c r="R29" s="68"/>
      <c r="S29" s="152" t="s">
        <v>43</v>
      </c>
      <c r="T29" s="68"/>
      <c r="U29" s="69"/>
      <c r="V29" s="67"/>
      <c r="W29" s="68"/>
      <c r="X29" s="69"/>
      <c r="Y29" s="67"/>
      <c r="Z29" s="64"/>
      <c r="AA29" s="64"/>
      <c r="AB29" s="64"/>
      <c r="AC29" s="64"/>
    </row>
    <row r="30" spans="1:29" s="6" customFormat="1" ht="18" customHeight="1">
      <c r="A30" s="64"/>
      <c r="B30" s="100"/>
      <c r="C30" s="64"/>
      <c r="D30" s="64"/>
      <c r="E30" s="64"/>
      <c r="F30" s="64"/>
      <c r="G30" s="66"/>
      <c r="H30" s="64"/>
      <c r="I30" s="64"/>
      <c r="J30" s="67"/>
      <c r="K30" s="68"/>
      <c r="L30" s="66"/>
      <c r="M30" s="64"/>
      <c r="N30" s="64"/>
      <c r="O30" s="68"/>
      <c r="P30" s="68"/>
      <c r="Q30" s="68"/>
      <c r="R30" s="66"/>
      <c r="S30" s="64"/>
      <c r="T30" s="64"/>
      <c r="U30" s="68"/>
      <c r="V30" s="68"/>
      <c r="W30" s="68"/>
      <c r="X30" s="69"/>
      <c r="Y30" s="67"/>
      <c r="Z30" s="64"/>
      <c r="AA30" s="64"/>
      <c r="AB30" s="64"/>
      <c r="AC30" s="64"/>
    </row>
    <row r="31" spans="1:27" s="6" customFormat="1" ht="15" customHeight="1">
      <c r="A31" s="6" t="s">
        <v>19</v>
      </c>
      <c r="E31" s="6" t="s">
        <v>20</v>
      </c>
      <c r="H31"/>
      <c r="I31" s="6" t="s">
        <v>20</v>
      </c>
      <c r="J31" s="28"/>
      <c r="N31" s="31" t="s">
        <v>21</v>
      </c>
      <c r="S31" s="6" t="s">
        <v>22</v>
      </c>
      <c r="X31"/>
      <c r="Y31" s="31" t="s">
        <v>23</v>
      </c>
      <c r="Z31" s="29"/>
      <c r="AA31" s="30"/>
    </row>
    <row r="32" spans="8:27" s="6" customFormat="1" ht="15" customHeight="1">
      <c r="H32" s="40"/>
      <c r="J32" s="28"/>
      <c r="N32" s="28"/>
      <c r="X32"/>
      <c r="Y32" s="28"/>
      <c r="Z32" s="29"/>
      <c r="AA32" s="30"/>
    </row>
    <row r="33" spans="1:29" s="6" customFormat="1" ht="15" customHeight="1">
      <c r="A33" s="47"/>
      <c r="B33" s="47"/>
      <c r="C33" s="47"/>
      <c r="D33" s="47"/>
      <c r="E33" s="47"/>
      <c r="F33" s="47"/>
      <c r="G33" s="47"/>
      <c r="H33" s="48"/>
      <c r="I33" s="47"/>
      <c r="J33" s="33"/>
      <c r="K33" s="32"/>
      <c r="L33" s="32"/>
      <c r="M33" s="32"/>
      <c r="N33" s="49"/>
      <c r="O33" s="32"/>
      <c r="P33" s="32"/>
      <c r="Q33" s="32"/>
      <c r="R33" s="32"/>
      <c r="S33" s="32"/>
      <c r="T33" s="32"/>
      <c r="U33" s="32"/>
      <c r="V33" s="32"/>
      <c r="W33" s="32"/>
      <c r="X33" s="11"/>
      <c r="Y33" s="33"/>
      <c r="Z33" s="34"/>
      <c r="AA33" s="35"/>
      <c r="AB33" s="32"/>
      <c r="AC33" s="32"/>
    </row>
    <row r="34" spans="8:27" s="6" customFormat="1" ht="15" customHeight="1">
      <c r="H34"/>
      <c r="J34" s="28"/>
      <c r="N34" s="28"/>
      <c r="X34"/>
      <c r="Y34" s="28"/>
      <c r="Z34" s="29"/>
      <c r="AA34" s="30"/>
    </row>
    <row r="35" spans="1:27" s="6" customFormat="1" ht="15" customHeight="1">
      <c r="A35" s="6" t="s">
        <v>24</v>
      </c>
      <c r="E35" s="6" t="s">
        <v>24</v>
      </c>
      <c r="H35"/>
      <c r="I35" s="6" t="s">
        <v>24</v>
      </c>
      <c r="J35" s="28"/>
      <c r="N35" s="6" t="s">
        <v>24</v>
      </c>
      <c r="S35" s="6" t="s">
        <v>24</v>
      </c>
      <c r="X35"/>
      <c r="Y35" s="6" t="s">
        <v>24</v>
      </c>
      <c r="Z35" s="29"/>
      <c r="AA35" s="30"/>
    </row>
    <row r="36" spans="5:27" s="6" customFormat="1" ht="15" customHeight="1">
      <c r="E36"/>
      <c r="I36"/>
      <c r="J36"/>
      <c r="K36"/>
      <c r="M36" s="28"/>
      <c r="Q36"/>
      <c r="R36"/>
      <c r="S36" s="28"/>
      <c r="X36"/>
      <c r="Y36" s="28"/>
      <c r="Z36" s="29"/>
      <c r="AA36" s="30"/>
    </row>
    <row r="37" spans="1:29" ht="15" customHeight="1">
      <c r="A37" s="51"/>
      <c r="B37" s="51"/>
      <c r="C37" s="18"/>
      <c r="D37" s="39"/>
      <c r="E37" s="11"/>
      <c r="F37" s="51"/>
      <c r="G37" s="39"/>
      <c r="H37" s="39"/>
      <c r="I37" s="11"/>
      <c r="J37" s="11"/>
      <c r="K37" s="11"/>
      <c r="L37" s="62"/>
      <c r="M37" s="63"/>
      <c r="N37" s="18"/>
      <c r="O37" s="18"/>
      <c r="P37" s="18"/>
      <c r="Q37"/>
      <c r="R37"/>
      <c r="S37" s="50"/>
      <c r="T37" s="18"/>
      <c r="U37" s="18"/>
      <c r="V37" s="39"/>
      <c r="W37" s="39"/>
      <c r="X37"/>
      <c r="Y37" s="36"/>
      <c r="Z37" s="37"/>
      <c r="AA37" s="41"/>
      <c r="AB37" s="39"/>
      <c r="AC37" s="39"/>
    </row>
  </sheetData>
  <hyperlinks>
    <hyperlink ref="S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showZeros="0" zoomScale="75" zoomScaleNormal="75" workbookViewId="0" topLeftCell="B1">
      <selection activeCell="K21" sqref="K21"/>
    </sheetView>
  </sheetViews>
  <sheetFormatPr defaultColWidth="9.140625" defaultRowHeight="15" customHeight="1"/>
  <cols>
    <col min="1" max="1" width="9.28125" style="1" customWidth="1"/>
    <col min="2" max="2" width="7.00390625" style="1" customWidth="1"/>
    <col min="3" max="3" width="6.140625" style="1" customWidth="1"/>
    <col min="4" max="4" width="24.421875" style="1" customWidth="1"/>
    <col min="5" max="5" width="13.7109375" style="1" customWidth="1"/>
    <col min="6" max="6" width="5.8515625" style="1" customWidth="1"/>
    <col min="7" max="9" width="6.140625" style="1" customWidth="1"/>
    <col min="10" max="10" width="0.9921875" style="1" customWidth="1"/>
    <col min="11" max="11" width="7.421875" style="2" customWidth="1"/>
    <col min="12" max="12" width="6.140625" style="1" customWidth="1"/>
    <col min="13" max="13" width="6.421875" style="1" customWidth="1"/>
    <col min="14" max="14" width="6.140625" style="1" customWidth="1"/>
    <col min="15" max="15" width="0.85546875" style="2" customWidth="1"/>
    <col min="16" max="16" width="6.28125" style="2" customWidth="1"/>
    <col min="17" max="17" width="6.8515625" style="2" customWidth="1"/>
    <col min="18" max="20" width="6.140625" style="1" customWidth="1"/>
    <col min="21" max="21" width="0.9921875" style="2" customWidth="1"/>
    <col min="22" max="22" width="7.28125" style="2" customWidth="1"/>
    <col min="23" max="23" width="8.421875" style="2" customWidth="1"/>
    <col min="24" max="24" width="8.00390625" style="4" customWidth="1"/>
    <col min="25" max="25" width="9.8515625" style="3" customWidth="1"/>
    <col min="26" max="26" width="5.7109375" style="1" customWidth="1"/>
    <col min="27" max="27" width="5.140625" style="1" customWidth="1"/>
    <col min="28" max="28" width="5.00390625" style="1" customWidth="1"/>
    <col min="29" max="29" width="5.57421875" style="1" customWidth="1"/>
    <col min="30" max="16384" width="9.140625" style="1" customWidth="1"/>
  </cols>
  <sheetData>
    <row r="1" spans="1:29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36"/>
      <c r="L1" s="18"/>
      <c r="M1" s="18"/>
      <c r="N1" s="18"/>
      <c r="O1" s="36"/>
      <c r="P1" s="36"/>
      <c r="Q1" s="36"/>
      <c r="R1" s="18"/>
      <c r="S1" s="18"/>
      <c r="T1" s="18"/>
      <c r="U1" s="36"/>
      <c r="V1" s="36"/>
      <c r="W1" s="36"/>
      <c r="X1" s="37"/>
      <c r="Y1" s="38"/>
      <c r="Z1" s="18"/>
      <c r="AA1" s="18"/>
      <c r="AB1" s="18"/>
      <c r="AC1" s="18"/>
    </row>
    <row r="2" spans="1:29" ht="15" customHeight="1">
      <c r="A2" s="14"/>
      <c r="B2" s="39"/>
      <c r="AC2" s="16"/>
    </row>
    <row r="3" spans="1:29" s="5" customFormat="1" ht="18.75" customHeight="1">
      <c r="A3" s="65"/>
      <c r="B3" s="64"/>
      <c r="C3" s="9"/>
      <c r="D3" s="9"/>
      <c r="E3" s="9"/>
      <c r="F3" s="9"/>
      <c r="G3" s="9"/>
      <c r="H3" s="9"/>
      <c r="I3" s="60" t="s">
        <v>25</v>
      </c>
      <c r="J3" s="56"/>
      <c r="K3" s="56"/>
      <c r="L3" s="9"/>
      <c r="M3" s="9"/>
      <c r="N3" s="9"/>
      <c r="O3" s="40"/>
      <c r="P3" s="40"/>
      <c r="Q3" s="56"/>
      <c r="R3" s="9"/>
      <c r="S3" s="9"/>
      <c r="T3" s="56" t="s">
        <v>1</v>
      </c>
      <c r="U3" s="56"/>
      <c r="V3" s="56"/>
      <c r="W3" s="55" t="s">
        <v>38</v>
      </c>
      <c r="X3" s="9"/>
      <c r="Y3" s="9"/>
      <c r="Z3" s="9"/>
      <c r="AA3" s="9"/>
      <c r="AB3" s="9"/>
      <c r="AC3" s="58"/>
    </row>
    <row r="4" spans="1:29" s="5" customFormat="1" ht="18.75" customHeight="1">
      <c r="A4" s="54"/>
      <c r="B4" s="9"/>
      <c r="C4" s="9"/>
      <c r="D4" s="9"/>
      <c r="E4" s="9"/>
      <c r="F4" s="9"/>
      <c r="G4" s="9"/>
      <c r="H4" s="9"/>
      <c r="I4" s="60" t="s">
        <v>0</v>
      </c>
      <c r="J4" s="9"/>
      <c r="K4" s="55"/>
      <c r="L4" s="9"/>
      <c r="M4" s="9"/>
      <c r="N4" s="9"/>
      <c r="O4" s="40"/>
      <c r="P4" s="40"/>
      <c r="Q4" s="56"/>
      <c r="R4" s="9"/>
      <c r="S4" s="9"/>
      <c r="T4" s="10" t="s">
        <v>3</v>
      </c>
      <c r="U4" s="10"/>
      <c r="V4" s="10"/>
      <c r="W4" s="53"/>
      <c r="X4" s="8"/>
      <c r="Y4" s="8"/>
      <c r="Z4" s="8"/>
      <c r="AA4" s="8"/>
      <c r="AB4" s="8"/>
      <c r="AC4" s="58"/>
    </row>
    <row r="5" spans="1:29" s="5" customFormat="1" ht="18.75" customHeight="1">
      <c r="A5" s="54"/>
      <c r="B5" s="9"/>
      <c r="C5" s="9"/>
      <c r="D5" s="9"/>
      <c r="E5" s="9"/>
      <c r="F5" s="9"/>
      <c r="G5" s="9"/>
      <c r="H5" s="9"/>
      <c r="I5" s="9"/>
      <c r="J5" s="9"/>
      <c r="K5" s="56"/>
      <c r="L5" s="9"/>
      <c r="M5" s="9"/>
      <c r="N5" s="9"/>
      <c r="O5" s="40"/>
      <c r="P5" s="40"/>
      <c r="Q5" s="56"/>
      <c r="R5" s="9"/>
      <c r="S5" s="9"/>
      <c r="T5" s="10" t="s">
        <v>4</v>
      </c>
      <c r="U5" s="10"/>
      <c r="V5" s="10"/>
      <c r="W5" s="53"/>
      <c r="X5" s="8"/>
      <c r="Y5" s="8"/>
      <c r="Z5" s="8"/>
      <c r="AA5" s="8"/>
      <c r="AB5" s="8"/>
      <c r="AC5" s="58"/>
    </row>
    <row r="6" spans="1:29" s="5" customFormat="1" ht="18.75" customHeight="1">
      <c r="A6" s="54"/>
      <c r="B6" s="9"/>
      <c r="C6" s="9"/>
      <c r="D6" s="9"/>
      <c r="E6" s="9"/>
      <c r="F6" s="9"/>
      <c r="G6" s="9"/>
      <c r="H6" s="8" t="s">
        <v>61</v>
      </c>
      <c r="I6" s="8"/>
      <c r="J6" s="8"/>
      <c r="K6" s="8"/>
      <c r="L6" s="9"/>
      <c r="M6" s="9"/>
      <c r="N6" s="9"/>
      <c r="O6" s="40"/>
      <c r="P6" s="40"/>
      <c r="Q6" s="56"/>
      <c r="R6" s="9"/>
      <c r="S6" s="9"/>
      <c r="AC6" s="58"/>
    </row>
    <row r="7" spans="1:29" s="5" customFormat="1" ht="16.5" customHeight="1">
      <c r="A7" s="59"/>
      <c r="B7" s="8"/>
      <c r="C7" s="8"/>
      <c r="D7" s="8"/>
      <c r="E7" s="8"/>
      <c r="F7" s="8"/>
      <c r="G7" s="8"/>
      <c r="H7" s="8"/>
      <c r="I7" s="8"/>
      <c r="J7" s="8"/>
      <c r="K7" s="10"/>
      <c r="L7" s="8"/>
      <c r="M7" s="8"/>
      <c r="N7" s="8"/>
      <c r="O7" s="10"/>
      <c r="P7" s="10"/>
      <c r="Q7" s="10"/>
      <c r="R7" s="8"/>
      <c r="S7" s="8"/>
      <c r="T7" s="8"/>
      <c r="U7" s="10"/>
      <c r="V7" s="10"/>
      <c r="W7" s="10"/>
      <c r="X7" s="8"/>
      <c r="Y7" s="8"/>
      <c r="Z7" s="8"/>
      <c r="AA7" s="8"/>
      <c r="AB7" s="8"/>
      <c r="AC7" s="57"/>
    </row>
    <row r="8" spans="13:23" s="5" customFormat="1" ht="16.5" customHeight="1">
      <c r="M8" s="9"/>
      <c r="N8" s="9"/>
      <c r="O8" s="7"/>
      <c r="P8" s="7"/>
      <c r="Q8" s="7"/>
      <c r="U8" s="7"/>
      <c r="V8" s="7"/>
      <c r="W8" s="7"/>
    </row>
    <row r="9" spans="1:29" s="5" customFormat="1" ht="16.5" customHeight="1">
      <c r="A9" s="52" t="s">
        <v>26</v>
      </c>
      <c r="B9" s="52"/>
      <c r="C9" s="8"/>
      <c r="E9" s="8" t="s">
        <v>39</v>
      </c>
      <c r="F9" s="61"/>
      <c r="G9" s="8" t="s">
        <v>44</v>
      </c>
      <c r="H9" s="52"/>
      <c r="I9" s="8" t="s">
        <v>67</v>
      </c>
      <c r="L9" s="56" t="s">
        <v>5</v>
      </c>
      <c r="M9" s="9"/>
      <c r="N9" s="52" t="s">
        <v>62</v>
      </c>
      <c r="O9" s="8"/>
      <c r="P9" s="8"/>
      <c r="Q9" s="10"/>
      <c r="R9" s="8"/>
      <c r="S9" s="8"/>
      <c r="T9" s="56" t="s">
        <v>7</v>
      </c>
      <c r="U9" s="56"/>
      <c r="V9" s="56"/>
      <c r="W9" s="53"/>
      <c r="X9" s="8"/>
      <c r="Y9" s="8"/>
      <c r="Z9" s="8"/>
      <c r="AA9" s="8"/>
      <c r="AB9" s="8"/>
      <c r="AC9" s="9"/>
    </row>
    <row r="10" spans="11:23" s="5" customFormat="1" ht="16.5" customHeight="1">
      <c r="K10" s="7"/>
      <c r="O10" s="7"/>
      <c r="P10" s="7"/>
      <c r="Q10" s="7"/>
      <c r="U10" s="7"/>
      <c r="V10" s="7"/>
      <c r="W10" s="7"/>
    </row>
    <row r="11" spans="1:29" ht="15" customHeight="1">
      <c r="A11" s="12" t="s">
        <v>8</v>
      </c>
      <c r="B11" s="12" t="s">
        <v>9</v>
      </c>
      <c r="C11" s="12" t="s">
        <v>10</v>
      </c>
      <c r="D11" s="14" t="s">
        <v>11</v>
      </c>
      <c r="E11" s="14" t="s">
        <v>12</v>
      </c>
      <c r="F11" s="16"/>
      <c r="G11" s="14"/>
      <c r="H11" s="15" t="s">
        <v>27</v>
      </c>
      <c r="I11" s="16"/>
      <c r="J11" s="20"/>
      <c r="K11" s="20" t="s">
        <v>28</v>
      </c>
      <c r="L11" s="14"/>
      <c r="M11" s="15" t="s">
        <v>2</v>
      </c>
      <c r="N11" s="22"/>
      <c r="O11"/>
      <c r="P11" s="20" t="s">
        <v>29</v>
      </c>
      <c r="Q11" s="23" t="s">
        <v>30</v>
      </c>
      <c r="R11" s="14"/>
      <c r="S11" s="15" t="s">
        <v>31</v>
      </c>
      <c r="T11" s="16"/>
      <c r="U11"/>
      <c r="V11" s="20" t="s">
        <v>32</v>
      </c>
      <c r="W11" s="20" t="s">
        <v>33</v>
      </c>
      <c r="X11" s="24" t="s">
        <v>14</v>
      </c>
      <c r="Y11" s="26" t="s">
        <v>34</v>
      </c>
      <c r="Z11" s="12" t="s">
        <v>16</v>
      </c>
      <c r="AA11" s="12" t="s">
        <v>17</v>
      </c>
      <c r="AB11" s="12" t="s">
        <v>17</v>
      </c>
      <c r="AC11" s="12" t="s">
        <v>17</v>
      </c>
    </row>
    <row r="12" spans="1:29" s="39" customFormat="1" ht="15" customHeight="1">
      <c r="A12" s="13" t="s">
        <v>18</v>
      </c>
      <c r="B12" s="13"/>
      <c r="C12" s="13"/>
      <c r="D12" s="17"/>
      <c r="E12" s="17"/>
      <c r="F12" s="19"/>
      <c r="G12" s="17">
        <v>1</v>
      </c>
      <c r="H12" s="18">
        <v>2</v>
      </c>
      <c r="I12" s="19">
        <v>3</v>
      </c>
      <c r="J12" s="21"/>
      <c r="K12" s="21" t="s">
        <v>13</v>
      </c>
      <c r="L12" s="17">
        <v>1</v>
      </c>
      <c r="M12" s="18">
        <v>2</v>
      </c>
      <c r="N12" s="19">
        <v>3</v>
      </c>
      <c r="O12"/>
      <c r="P12" s="21" t="s">
        <v>13</v>
      </c>
      <c r="Q12" s="21" t="s">
        <v>35</v>
      </c>
      <c r="R12" s="17">
        <v>1</v>
      </c>
      <c r="S12" s="18">
        <v>2</v>
      </c>
      <c r="T12" s="19">
        <v>3</v>
      </c>
      <c r="U12"/>
      <c r="V12" s="21" t="s">
        <v>13</v>
      </c>
      <c r="W12" s="21"/>
      <c r="X12" s="25"/>
      <c r="Y12" s="27"/>
      <c r="Z12" s="13"/>
      <c r="AA12" s="13"/>
      <c r="AB12" s="13"/>
      <c r="AC12" s="13"/>
    </row>
    <row r="13" spans="1:29" s="39" customFormat="1" ht="18" customHeight="1">
      <c r="A13" s="136"/>
      <c r="B13" s="108">
        <v>71.2</v>
      </c>
      <c r="C13" s="137"/>
      <c r="D13" s="148" t="s">
        <v>56</v>
      </c>
      <c r="E13" s="138" t="s">
        <v>38</v>
      </c>
      <c r="F13" s="140"/>
      <c r="G13" s="70">
        <v>100</v>
      </c>
      <c r="H13" s="44">
        <v>110</v>
      </c>
      <c r="I13" s="44">
        <v>120</v>
      </c>
      <c r="J13" s="42">
        <f aca="true" t="shared" si="0" ref="J13:J27">MAX(G13,H13,I13)</f>
        <v>120</v>
      </c>
      <c r="K13" s="43">
        <f aca="true" t="shared" si="1" ref="K13:K19">IF(J13&lt;0,0,J13)</f>
        <v>120</v>
      </c>
      <c r="L13" s="70">
        <v>80</v>
      </c>
      <c r="M13" s="44">
        <v>90</v>
      </c>
      <c r="N13" s="44">
        <v>92.5</v>
      </c>
      <c r="O13" s="43">
        <f aca="true" t="shared" si="2" ref="O13:O27">MAX(L13,M13,N13)</f>
        <v>92.5</v>
      </c>
      <c r="P13" s="43">
        <f aca="true" t="shared" si="3" ref="P13:P27">IF(O13&lt;0,0,O13)</f>
        <v>92.5</v>
      </c>
      <c r="Q13" s="43">
        <f aca="true" t="shared" si="4" ref="Q13:Q27">SUM(K13+P13)</f>
        <v>212.5</v>
      </c>
      <c r="R13" s="70">
        <v>150</v>
      </c>
      <c r="S13" s="44">
        <v>160</v>
      </c>
      <c r="T13" s="44">
        <v>170</v>
      </c>
      <c r="U13" s="43">
        <f aca="true" t="shared" si="5" ref="U13:U27">MAX(R13,S13,T13)</f>
        <v>170</v>
      </c>
      <c r="V13" s="43">
        <f aca="true" t="shared" si="6" ref="V13:V27">IF(U13&lt;0,0,U13)</f>
        <v>170</v>
      </c>
      <c r="W13" s="43">
        <f aca="true" t="shared" si="7" ref="W13:W27">SUM(K13+P13+V13)</f>
        <v>382.5</v>
      </c>
      <c r="X13" s="45">
        <f aca="true" t="shared" si="8" ref="X13:X27">IF(B13&lt;&gt;0,VLOOKUP(INT(B13),Wilksmen,(B13-INT(B13))*10+2),0)</f>
        <v>0.7398</v>
      </c>
      <c r="Y13" s="42">
        <f aca="true" t="shared" si="9" ref="Y13:Y27">SUM(W13*X13)</f>
        <v>282.9735</v>
      </c>
      <c r="Z13" s="46"/>
      <c r="AA13" s="46"/>
      <c r="AB13" s="46"/>
      <c r="AC13" s="46"/>
    </row>
    <row r="14" spans="1:29" s="39" customFormat="1" ht="18" customHeight="1">
      <c r="A14" s="136"/>
      <c r="B14" s="108">
        <v>76.5</v>
      </c>
      <c r="C14" s="137"/>
      <c r="D14" s="154" t="s">
        <v>55</v>
      </c>
      <c r="E14" s="138" t="s">
        <v>38</v>
      </c>
      <c r="F14" s="71"/>
      <c r="G14" s="70">
        <v>-110</v>
      </c>
      <c r="H14" s="44">
        <v>-110</v>
      </c>
      <c r="I14" s="44">
        <v>120</v>
      </c>
      <c r="J14" s="42">
        <f t="shared" si="0"/>
        <v>120</v>
      </c>
      <c r="K14" s="43">
        <f t="shared" si="1"/>
        <v>120</v>
      </c>
      <c r="L14" s="70">
        <v>-82.5</v>
      </c>
      <c r="M14" s="44">
        <v>82.5</v>
      </c>
      <c r="N14" s="44">
        <v>-85</v>
      </c>
      <c r="O14" s="43">
        <f t="shared" si="2"/>
        <v>82.5</v>
      </c>
      <c r="P14" s="43">
        <f t="shared" si="3"/>
        <v>82.5</v>
      </c>
      <c r="Q14" s="43">
        <f t="shared" si="4"/>
        <v>202.5</v>
      </c>
      <c r="R14" s="70">
        <v>110</v>
      </c>
      <c r="S14" s="44">
        <v>120</v>
      </c>
      <c r="T14" s="44">
        <v>130</v>
      </c>
      <c r="U14" s="43">
        <f t="shared" si="5"/>
        <v>130</v>
      </c>
      <c r="V14" s="43">
        <f t="shared" si="6"/>
        <v>130</v>
      </c>
      <c r="W14" s="43">
        <f t="shared" si="7"/>
        <v>332.5</v>
      </c>
      <c r="X14" s="45">
        <f t="shared" si="8"/>
        <v>0.7029</v>
      </c>
      <c r="Y14" s="42">
        <f t="shared" si="9"/>
        <v>233.71425</v>
      </c>
      <c r="Z14" s="44"/>
      <c r="AA14" s="44"/>
      <c r="AB14" s="44"/>
      <c r="AC14" s="44"/>
    </row>
    <row r="15" spans="1:29" s="39" customFormat="1" ht="18" customHeight="1">
      <c r="A15" s="132"/>
      <c r="B15" s="90">
        <v>69.8</v>
      </c>
      <c r="C15" s="133"/>
      <c r="D15" s="134" t="s">
        <v>60</v>
      </c>
      <c r="E15" s="138" t="s">
        <v>38</v>
      </c>
      <c r="F15" s="70"/>
      <c r="G15" s="70">
        <v>60</v>
      </c>
      <c r="H15" s="44">
        <v>70</v>
      </c>
      <c r="I15" s="44">
        <v>80</v>
      </c>
      <c r="J15" s="42">
        <f t="shared" si="0"/>
        <v>80</v>
      </c>
      <c r="K15" s="43">
        <f t="shared" si="1"/>
        <v>80</v>
      </c>
      <c r="L15" s="70">
        <v>80</v>
      </c>
      <c r="M15" s="44">
        <v>87.5</v>
      </c>
      <c r="N15" s="44">
        <v>-90</v>
      </c>
      <c r="O15" s="43">
        <f t="shared" si="2"/>
        <v>87.5</v>
      </c>
      <c r="P15" s="43">
        <f t="shared" si="3"/>
        <v>87.5</v>
      </c>
      <c r="Q15" s="43">
        <f t="shared" si="4"/>
        <v>167.5</v>
      </c>
      <c r="R15" s="70">
        <v>90</v>
      </c>
      <c r="S15" s="44">
        <v>110</v>
      </c>
      <c r="T15" s="44">
        <v>125</v>
      </c>
      <c r="U15" s="43">
        <f t="shared" si="5"/>
        <v>125</v>
      </c>
      <c r="V15" s="43">
        <f t="shared" si="6"/>
        <v>125</v>
      </c>
      <c r="W15" s="43">
        <f t="shared" si="7"/>
        <v>292.5</v>
      </c>
      <c r="X15" s="45">
        <f t="shared" si="8"/>
        <v>0.751</v>
      </c>
      <c r="Y15" s="42">
        <f t="shared" si="9"/>
        <v>219.6675</v>
      </c>
      <c r="Z15" s="44"/>
      <c r="AA15" s="44"/>
      <c r="AB15" s="44"/>
      <c r="AC15" s="44"/>
    </row>
    <row r="16" spans="1:29" s="39" customFormat="1" ht="18" customHeight="1">
      <c r="A16" s="128"/>
      <c r="B16" s="100">
        <v>49.9</v>
      </c>
      <c r="C16" s="129"/>
      <c r="D16" s="130" t="s">
        <v>57</v>
      </c>
      <c r="E16" s="138" t="s">
        <v>38</v>
      </c>
      <c r="F16" s="71"/>
      <c r="G16" s="70">
        <v>-40</v>
      </c>
      <c r="H16" s="44">
        <v>45</v>
      </c>
      <c r="I16" s="44">
        <v>-60</v>
      </c>
      <c r="J16" s="42">
        <f t="shared" si="0"/>
        <v>45</v>
      </c>
      <c r="K16" s="43">
        <f t="shared" si="1"/>
        <v>45</v>
      </c>
      <c r="L16" s="70">
        <v>40</v>
      </c>
      <c r="M16" s="44">
        <v>47.5</v>
      </c>
      <c r="N16" s="44">
        <v>50</v>
      </c>
      <c r="O16" s="43">
        <f t="shared" si="2"/>
        <v>50</v>
      </c>
      <c r="P16" s="43">
        <f t="shared" si="3"/>
        <v>50</v>
      </c>
      <c r="Q16" s="43">
        <f t="shared" si="4"/>
        <v>95</v>
      </c>
      <c r="R16" s="70">
        <v>90</v>
      </c>
      <c r="S16" s="44">
        <v>-110</v>
      </c>
      <c r="T16" s="44">
        <v>-115</v>
      </c>
      <c r="U16" s="43">
        <f t="shared" si="5"/>
        <v>90</v>
      </c>
      <c r="V16" s="43">
        <f t="shared" si="6"/>
        <v>90</v>
      </c>
      <c r="W16" s="43">
        <f t="shared" si="7"/>
        <v>185</v>
      </c>
      <c r="X16" s="45">
        <f t="shared" si="8"/>
        <v>1.0254</v>
      </c>
      <c r="Y16" s="42">
        <f t="shared" si="9"/>
        <v>189.699</v>
      </c>
      <c r="Z16" s="44"/>
      <c r="AA16" s="44"/>
      <c r="AB16" s="44"/>
      <c r="AC16" s="44"/>
    </row>
    <row r="17" spans="1:29" s="39" customFormat="1" ht="18" customHeight="1">
      <c r="A17" s="136"/>
      <c r="B17" s="108">
        <v>76</v>
      </c>
      <c r="C17" s="137"/>
      <c r="D17" s="138" t="s">
        <v>51</v>
      </c>
      <c r="E17" s="138" t="s">
        <v>38</v>
      </c>
      <c r="F17" s="70"/>
      <c r="G17" s="70">
        <v>80</v>
      </c>
      <c r="H17" s="44">
        <v>90</v>
      </c>
      <c r="I17" s="44">
        <v>100</v>
      </c>
      <c r="J17" s="42">
        <f t="shared" si="0"/>
        <v>100</v>
      </c>
      <c r="K17" s="43">
        <f t="shared" si="1"/>
        <v>100</v>
      </c>
      <c r="L17" s="70">
        <v>50</v>
      </c>
      <c r="M17" s="44">
        <v>60</v>
      </c>
      <c r="N17" s="44">
        <v>-67.5</v>
      </c>
      <c r="O17" s="43">
        <f t="shared" si="2"/>
        <v>60</v>
      </c>
      <c r="P17" s="43">
        <f t="shared" si="3"/>
        <v>60</v>
      </c>
      <c r="Q17" s="43">
        <f t="shared" si="4"/>
        <v>160</v>
      </c>
      <c r="R17" s="70">
        <v>80</v>
      </c>
      <c r="S17" s="44">
        <v>90</v>
      </c>
      <c r="T17" s="44">
        <v>107.5</v>
      </c>
      <c r="U17" s="43">
        <f t="shared" si="5"/>
        <v>107.5</v>
      </c>
      <c r="V17" s="43">
        <f t="shared" si="6"/>
        <v>107.5</v>
      </c>
      <c r="W17" s="43">
        <f t="shared" si="7"/>
        <v>267.5</v>
      </c>
      <c r="X17" s="45">
        <f t="shared" si="8"/>
        <v>0.7061</v>
      </c>
      <c r="Y17" s="42">
        <f t="shared" si="9"/>
        <v>188.88174999999998</v>
      </c>
      <c r="Z17" s="44"/>
      <c r="AA17" s="44">
        <v>110</v>
      </c>
      <c r="AB17" s="44"/>
      <c r="AC17" s="44"/>
    </row>
    <row r="18" spans="1:29" s="39" customFormat="1" ht="18" customHeight="1">
      <c r="A18" s="136"/>
      <c r="B18" s="108">
        <v>62.8</v>
      </c>
      <c r="C18" s="137"/>
      <c r="D18" s="138" t="s">
        <v>52</v>
      </c>
      <c r="E18" s="138" t="s">
        <v>38</v>
      </c>
      <c r="F18" s="70"/>
      <c r="G18" s="70">
        <v>60</v>
      </c>
      <c r="H18" s="44">
        <v>70</v>
      </c>
      <c r="I18" s="44">
        <v>-80</v>
      </c>
      <c r="J18" s="42">
        <f t="shared" si="0"/>
        <v>70</v>
      </c>
      <c r="K18" s="43">
        <f t="shared" si="1"/>
        <v>70</v>
      </c>
      <c r="L18" s="70">
        <v>32.5</v>
      </c>
      <c r="M18" s="44">
        <v>37.5</v>
      </c>
      <c r="N18" s="44">
        <v>40</v>
      </c>
      <c r="O18" s="43">
        <f t="shared" si="2"/>
        <v>40</v>
      </c>
      <c r="P18" s="43">
        <f t="shared" si="3"/>
        <v>40</v>
      </c>
      <c r="Q18" s="43">
        <f t="shared" si="4"/>
        <v>110</v>
      </c>
      <c r="R18" s="70">
        <v>90</v>
      </c>
      <c r="S18" s="44">
        <v>110</v>
      </c>
      <c r="T18" s="44">
        <v>-125</v>
      </c>
      <c r="U18" s="43">
        <f t="shared" si="5"/>
        <v>110</v>
      </c>
      <c r="V18" s="43">
        <f t="shared" si="6"/>
        <v>110</v>
      </c>
      <c r="W18" s="43">
        <f t="shared" si="7"/>
        <v>220</v>
      </c>
      <c r="X18" s="45">
        <f t="shared" si="8"/>
        <v>0.8189</v>
      </c>
      <c r="Y18" s="42">
        <f t="shared" si="9"/>
        <v>180.158</v>
      </c>
      <c r="Z18" s="44"/>
      <c r="AA18" s="44"/>
      <c r="AB18" s="44"/>
      <c r="AC18" s="44"/>
    </row>
    <row r="19" spans="1:29" s="39" customFormat="1" ht="18" customHeight="1">
      <c r="A19" s="136"/>
      <c r="B19" s="108">
        <v>62</v>
      </c>
      <c r="C19" s="137"/>
      <c r="D19" s="130" t="s">
        <v>53</v>
      </c>
      <c r="E19" s="138" t="s">
        <v>38</v>
      </c>
      <c r="F19" s="70"/>
      <c r="G19" s="70">
        <v>50</v>
      </c>
      <c r="H19" s="44">
        <v>60</v>
      </c>
      <c r="I19" s="44">
        <v>-65</v>
      </c>
      <c r="J19" s="42">
        <f t="shared" si="0"/>
        <v>60</v>
      </c>
      <c r="K19" s="43">
        <f t="shared" si="1"/>
        <v>60</v>
      </c>
      <c r="L19" s="70">
        <v>30</v>
      </c>
      <c r="M19" s="44">
        <v>-37.5</v>
      </c>
      <c r="N19" s="44">
        <v>40</v>
      </c>
      <c r="O19" s="43">
        <f t="shared" si="2"/>
        <v>40</v>
      </c>
      <c r="P19" s="43">
        <f t="shared" si="3"/>
        <v>40</v>
      </c>
      <c r="Q19" s="43">
        <f t="shared" si="4"/>
        <v>100</v>
      </c>
      <c r="R19" s="70">
        <v>90</v>
      </c>
      <c r="S19" s="44">
        <v>105</v>
      </c>
      <c r="T19" s="44">
        <v>-110</v>
      </c>
      <c r="U19" s="43">
        <f t="shared" si="5"/>
        <v>105</v>
      </c>
      <c r="V19" s="43">
        <f t="shared" si="6"/>
        <v>105</v>
      </c>
      <c r="W19" s="43">
        <f t="shared" si="7"/>
        <v>205</v>
      </c>
      <c r="X19" s="45">
        <f t="shared" si="8"/>
        <v>0.8281</v>
      </c>
      <c r="Y19" s="42">
        <f t="shared" si="9"/>
        <v>169.76049999999998</v>
      </c>
      <c r="Z19" s="44"/>
      <c r="AA19" s="44"/>
      <c r="AB19" s="44"/>
      <c r="AC19" s="44"/>
    </row>
    <row r="20" spans="1:29" s="39" customFormat="1" ht="18" customHeight="1">
      <c r="A20" s="128"/>
      <c r="B20" s="100">
        <v>73.2</v>
      </c>
      <c r="C20" s="129"/>
      <c r="D20" s="138" t="s">
        <v>58</v>
      </c>
      <c r="E20" s="138" t="s">
        <v>38</v>
      </c>
      <c r="F20" s="70"/>
      <c r="G20" s="70"/>
      <c r="H20" s="44"/>
      <c r="I20" s="44"/>
      <c r="J20" s="42">
        <f t="shared" si="0"/>
        <v>0</v>
      </c>
      <c r="K20" s="43"/>
      <c r="L20" s="70">
        <v>60</v>
      </c>
      <c r="M20" s="44">
        <v>62.5</v>
      </c>
      <c r="N20" s="44"/>
      <c r="O20" s="43">
        <f t="shared" si="2"/>
        <v>62.5</v>
      </c>
      <c r="P20" s="43">
        <f t="shared" si="3"/>
        <v>62.5</v>
      </c>
      <c r="Q20" s="43">
        <f t="shared" si="4"/>
        <v>62.5</v>
      </c>
      <c r="R20" s="70">
        <v>70</v>
      </c>
      <c r="S20" s="44">
        <v>90</v>
      </c>
      <c r="T20" s="44">
        <v>105</v>
      </c>
      <c r="U20" s="43">
        <f t="shared" si="5"/>
        <v>105</v>
      </c>
      <c r="V20" s="43">
        <f t="shared" si="6"/>
        <v>105</v>
      </c>
      <c r="W20" s="43">
        <f t="shared" si="7"/>
        <v>167.5</v>
      </c>
      <c r="X20" s="45">
        <f t="shared" si="8"/>
        <v>0.7249</v>
      </c>
      <c r="Y20" s="42">
        <f t="shared" si="9"/>
        <v>121.42075</v>
      </c>
      <c r="Z20" s="44"/>
      <c r="AA20" s="44"/>
      <c r="AB20" s="44"/>
      <c r="AC20" s="44"/>
    </row>
    <row r="21" spans="1:29" s="39" customFormat="1" ht="18" customHeight="1">
      <c r="A21" s="136"/>
      <c r="B21" s="108">
        <v>74.5</v>
      </c>
      <c r="C21" s="137"/>
      <c r="D21" s="138" t="s">
        <v>59</v>
      </c>
      <c r="E21" s="138" t="s">
        <v>38</v>
      </c>
      <c r="F21" s="71"/>
      <c r="G21" s="70"/>
      <c r="H21" s="44"/>
      <c r="I21" s="44"/>
      <c r="J21" s="42">
        <f t="shared" si="0"/>
        <v>0</v>
      </c>
      <c r="K21" s="43">
        <f aca="true" t="shared" si="10" ref="K21:K27">IF(J21&lt;0,0,J21)</f>
        <v>0</v>
      </c>
      <c r="L21" s="70">
        <v>55</v>
      </c>
      <c r="M21" s="44">
        <v>-62.5</v>
      </c>
      <c r="N21" s="44">
        <v>62.5</v>
      </c>
      <c r="O21" s="43">
        <f t="shared" si="2"/>
        <v>62.5</v>
      </c>
      <c r="P21" s="43">
        <f t="shared" si="3"/>
        <v>62.5</v>
      </c>
      <c r="Q21" s="43">
        <f t="shared" si="4"/>
        <v>62.5</v>
      </c>
      <c r="R21" s="70">
        <v>90</v>
      </c>
      <c r="S21" s="44">
        <v>110</v>
      </c>
      <c r="T21" s="44">
        <v>125</v>
      </c>
      <c r="U21" s="43">
        <f t="shared" si="5"/>
        <v>125</v>
      </c>
      <c r="V21" s="43">
        <f t="shared" si="6"/>
        <v>125</v>
      </c>
      <c r="W21" s="43">
        <f t="shared" si="7"/>
        <v>187.5</v>
      </c>
      <c r="X21" s="45">
        <f t="shared" si="8"/>
        <v>0.7159</v>
      </c>
      <c r="Y21" s="42">
        <f t="shared" si="9"/>
        <v>134.23125</v>
      </c>
      <c r="Z21" s="44"/>
      <c r="AA21" s="44"/>
      <c r="AB21" s="44"/>
      <c r="AC21" s="44"/>
    </row>
    <row r="22" spans="1:29" s="39" customFormat="1" ht="18" customHeight="1">
      <c r="A22" s="128"/>
      <c r="B22" s="108">
        <v>65.4</v>
      </c>
      <c r="C22" s="129"/>
      <c r="D22" s="138" t="s">
        <v>54</v>
      </c>
      <c r="E22" s="138" t="s">
        <v>68</v>
      </c>
      <c r="F22" s="70"/>
      <c r="G22" s="70">
        <v>120</v>
      </c>
      <c r="H22" s="44">
        <v>-130</v>
      </c>
      <c r="I22" s="44">
        <v>140</v>
      </c>
      <c r="J22" s="42">
        <f t="shared" si="0"/>
        <v>140</v>
      </c>
      <c r="K22" s="43">
        <f t="shared" si="10"/>
        <v>140</v>
      </c>
      <c r="L22" s="70">
        <v>65</v>
      </c>
      <c r="M22" s="44">
        <v>72.5</v>
      </c>
      <c r="N22" s="44">
        <v>77.5</v>
      </c>
      <c r="O22" s="43">
        <f t="shared" si="2"/>
        <v>77.5</v>
      </c>
      <c r="P22" s="43">
        <f t="shared" si="3"/>
        <v>77.5</v>
      </c>
      <c r="Q22" s="43">
        <f t="shared" si="4"/>
        <v>217.5</v>
      </c>
      <c r="R22" s="70">
        <v>140</v>
      </c>
      <c r="S22" s="44">
        <v>165</v>
      </c>
      <c r="T22" s="44">
        <v>175</v>
      </c>
      <c r="U22" s="43">
        <f t="shared" si="5"/>
        <v>175</v>
      </c>
      <c r="V22" s="43">
        <f t="shared" si="6"/>
        <v>175</v>
      </c>
      <c r="W22" s="43">
        <f t="shared" si="7"/>
        <v>392.5</v>
      </c>
      <c r="X22" s="45">
        <f t="shared" si="8"/>
        <v>0.7911</v>
      </c>
      <c r="Y22" s="42">
        <f t="shared" si="9"/>
        <v>310.50675</v>
      </c>
      <c r="Z22" s="44"/>
      <c r="AA22" s="44"/>
      <c r="AB22" s="44"/>
      <c r="AC22" s="44"/>
    </row>
    <row r="23" spans="1:29" s="39" customFormat="1" ht="18" customHeight="1">
      <c r="A23" s="136"/>
      <c r="B23" s="108"/>
      <c r="C23" s="137"/>
      <c r="D23" s="148"/>
      <c r="E23" s="138"/>
      <c r="F23" s="71"/>
      <c r="G23" s="70"/>
      <c r="H23" s="44"/>
      <c r="I23" s="44"/>
      <c r="J23" s="42">
        <f t="shared" si="0"/>
        <v>0</v>
      </c>
      <c r="K23" s="43">
        <f t="shared" si="10"/>
        <v>0</v>
      </c>
      <c r="L23" s="70"/>
      <c r="M23" s="44"/>
      <c r="N23" s="44"/>
      <c r="O23" s="43">
        <f t="shared" si="2"/>
        <v>0</v>
      </c>
      <c r="P23" s="43">
        <f t="shared" si="3"/>
        <v>0</v>
      </c>
      <c r="Q23" s="43">
        <f t="shared" si="4"/>
        <v>0</v>
      </c>
      <c r="R23" s="70"/>
      <c r="S23" s="44"/>
      <c r="T23" s="44"/>
      <c r="U23" s="43">
        <f t="shared" si="5"/>
        <v>0</v>
      </c>
      <c r="V23" s="43">
        <f t="shared" si="6"/>
        <v>0</v>
      </c>
      <c r="W23" s="43">
        <f t="shared" si="7"/>
        <v>0</v>
      </c>
      <c r="X23" s="45">
        <f t="shared" si="8"/>
        <v>0</v>
      </c>
      <c r="Y23" s="42">
        <f t="shared" si="9"/>
        <v>0</v>
      </c>
      <c r="Z23" s="44"/>
      <c r="AA23" s="44"/>
      <c r="AB23" s="44"/>
      <c r="AC23" s="44"/>
    </row>
    <row r="24" spans="1:29" s="39" customFormat="1" ht="18" customHeight="1">
      <c r="A24" s="136"/>
      <c r="B24" s="108"/>
      <c r="C24" s="137"/>
      <c r="D24" s="148"/>
      <c r="E24" s="138"/>
      <c r="F24" s="70"/>
      <c r="G24" s="70"/>
      <c r="H24" s="44"/>
      <c r="I24" s="44"/>
      <c r="J24" s="42">
        <f t="shared" si="0"/>
        <v>0</v>
      </c>
      <c r="K24" s="43">
        <f t="shared" si="10"/>
        <v>0</v>
      </c>
      <c r="L24" s="70"/>
      <c r="M24" s="44"/>
      <c r="N24" s="44"/>
      <c r="O24" s="43">
        <f t="shared" si="2"/>
        <v>0</v>
      </c>
      <c r="P24" s="43">
        <f t="shared" si="3"/>
        <v>0</v>
      </c>
      <c r="Q24" s="43">
        <f t="shared" si="4"/>
        <v>0</v>
      </c>
      <c r="R24" s="70"/>
      <c r="S24" s="44"/>
      <c r="T24" s="44"/>
      <c r="U24" s="43">
        <f t="shared" si="5"/>
        <v>0</v>
      </c>
      <c r="V24" s="43">
        <f t="shared" si="6"/>
        <v>0</v>
      </c>
      <c r="W24" s="43">
        <f t="shared" si="7"/>
        <v>0</v>
      </c>
      <c r="X24" s="45">
        <f t="shared" si="8"/>
        <v>0</v>
      </c>
      <c r="Y24" s="42">
        <f t="shared" si="9"/>
        <v>0</v>
      </c>
      <c r="Z24" s="44"/>
      <c r="AA24" s="44"/>
      <c r="AB24" s="44"/>
      <c r="AC24" s="44"/>
    </row>
    <row r="25" spans="1:29" s="39" customFormat="1" ht="18" customHeight="1">
      <c r="A25" s="46"/>
      <c r="B25" s="108"/>
      <c r="C25" s="46"/>
      <c r="D25" s="143"/>
      <c r="E25" s="143"/>
      <c r="F25" s="70"/>
      <c r="G25" s="70"/>
      <c r="H25" s="44"/>
      <c r="I25" s="44"/>
      <c r="J25" s="42">
        <f t="shared" si="0"/>
        <v>0</v>
      </c>
      <c r="K25" s="43">
        <f t="shared" si="10"/>
        <v>0</v>
      </c>
      <c r="L25" s="70"/>
      <c r="M25" s="44"/>
      <c r="N25" s="44"/>
      <c r="O25" s="43">
        <f t="shared" si="2"/>
        <v>0</v>
      </c>
      <c r="P25" s="43">
        <f t="shared" si="3"/>
        <v>0</v>
      </c>
      <c r="Q25" s="43">
        <f t="shared" si="4"/>
        <v>0</v>
      </c>
      <c r="R25" s="70"/>
      <c r="S25" s="44"/>
      <c r="T25" s="44"/>
      <c r="U25" s="43">
        <f t="shared" si="5"/>
        <v>0</v>
      </c>
      <c r="V25" s="43">
        <f t="shared" si="6"/>
        <v>0</v>
      </c>
      <c r="W25" s="43">
        <f t="shared" si="7"/>
        <v>0</v>
      </c>
      <c r="X25" s="45">
        <f t="shared" si="8"/>
        <v>0</v>
      </c>
      <c r="Y25" s="42">
        <f t="shared" si="9"/>
        <v>0</v>
      </c>
      <c r="Z25" s="44"/>
      <c r="AA25" s="44"/>
      <c r="AB25" s="44"/>
      <c r="AC25" s="44"/>
    </row>
    <row r="26" spans="1:32" ht="18" customHeight="1">
      <c r="A26" s="141"/>
      <c r="B26" s="108"/>
      <c r="C26" s="141"/>
      <c r="D26" s="144"/>
      <c r="E26" s="147"/>
      <c r="F26" s="88"/>
      <c r="G26" s="70"/>
      <c r="H26" s="141"/>
      <c r="I26" s="141"/>
      <c r="J26" s="42">
        <f t="shared" si="0"/>
        <v>0</v>
      </c>
      <c r="K26" s="43">
        <f t="shared" si="10"/>
        <v>0</v>
      </c>
      <c r="L26" s="70"/>
      <c r="M26" s="141"/>
      <c r="N26" s="141"/>
      <c r="O26" s="43">
        <f t="shared" si="2"/>
        <v>0</v>
      </c>
      <c r="P26" s="43">
        <f t="shared" si="3"/>
        <v>0</v>
      </c>
      <c r="Q26" s="43">
        <f t="shared" si="4"/>
        <v>0</v>
      </c>
      <c r="R26" s="70"/>
      <c r="S26" s="141"/>
      <c r="T26" s="141"/>
      <c r="U26" s="43">
        <f t="shared" si="5"/>
        <v>0</v>
      </c>
      <c r="V26" s="43">
        <f t="shared" si="6"/>
        <v>0</v>
      </c>
      <c r="W26" s="43">
        <f t="shared" si="7"/>
        <v>0</v>
      </c>
      <c r="X26" s="45">
        <f t="shared" si="8"/>
        <v>0</v>
      </c>
      <c r="Y26" s="42">
        <f t="shared" si="9"/>
        <v>0</v>
      </c>
      <c r="Z26" s="141"/>
      <c r="AA26" s="141"/>
      <c r="AB26" s="141"/>
      <c r="AC26" s="141"/>
      <c r="AD26" s="39"/>
      <c r="AE26" s="39"/>
      <c r="AF26" s="39"/>
    </row>
    <row r="27" spans="1:29" s="6" customFormat="1" ht="18" customHeight="1">
      <c r="A27" s="142"/>
      <c r="B27" s="108"/>
      <c r="C27" s="142"/>
      <c r="D27" s="145"/>
      <c r="E27" s="145"/>
      <c r="F27" s="146"/>
      <c r="G27" s="70"/>
      <c r="H27" s="142"/>
      <c r="I27" s="142"/>
      <c r="J27" s="42">
        <f t="shared" si="0"/>
        <v>0</v>
      </c>
      <c r="K27" s="43">
        <f t="shared" si="10"/>
        <v>0</v>
      </c>
      <c r="L27" s="70"/>
      <c r="M27" s="142"/>
      <c r="N27" s="142"/>
      <c r="O27" s="43">
        <f t="shared" si="2"/>
        <v>0</v>
      </c>
      <c r="P27" s="43">
        <f t="shared" si="3"/>
        <v>0</v>
      </c>
      <c r="Q27" s="43">
        <f t="shared" si="4"/>
        <v>0</v>
      </c>
      <c r="R27" s="70"/>
      <c r="S27" s="142"/>
      <c r="T27" s="142"/>
      <c r="U27" s="43">
        <f t="shared" si="5"/>
        <v>0</v>
      </c>
      <c r="V27" s="43">
        <f t="shared" si="6"/>
        <v>0</v>
      </c>
      <c r="W27" s="43">
        <f t="shared" si="7"/>
        <v>0</v>
      </c>
      <c r="X27" s="45">
        <f t="shared" si="8"/>
        <v>0</v>
      </c>
      <c r="Y27" s="42">
        <f t="shared" si="9"/>
        <v>0</v>
      </c>
      <c r="Z27" s="142"/>
      <c r="AA27" s="142"/>
      <c r="AB27" s="142"/>
      <c r="AC27" s="142"/>
    </row>
    <row r="28" spans="1:29" s="6" customFormat="1" ht="18" customHeight="1">
      <c r="A28" s="64"/>
      <c r="B28" s="100"/>
      <c r="C28" s="64"/>
      <c r="D28" s="64"/>
      <c r="E28" s="64"/>
      <c r="F28" s="64"/>
      <c r="G28" s="66"/>
      <c r="H28" s="64"/>
      <c r="I28" s="64"/>
      <c r="J28" s="67"/>
      <c r="K28" s="68"/>
      <c r="L28" s="66"/>
      <c r="M28" s="64"/>
      <c r="N28" s="64"/>
      <c r="O28" s="68"/>
      <c r="P28" s="68"/>
      <c r="Q28" s="68"/>
      <c r="R28" s="66"/>
      <c r="S28" s="64"/>
      <c r="T28" s="64"/>
      <c r="U28" s="68"/>
      <c r="V28" s="68"/>
      <c r="W28" s="68"/>
      <c r="X28" s="69"/>
      <c r="Y28" s="67"/>
      <c r="Z28" s="64"/>
      <c r="AA28" s="64"/>
      <c r="AB28" s="64"/>
      <c r="AC28" s="64"/>
    </row>
    <row r="29" spans="1:29" s="6" customFormat="1" ht="18" customHeight="1">
      <c r="A29" s="150" t="s">
        <v>42</v>
      </c>
      <c r="B29" s="151"/>
      <c r="C29" s="64"/>
      <c r="D29" s="66"/>
      <c r="E29" s="64"/>
      <c r="F29" s="64"/>
      <c r="G29" s="67"/>
      <c r="H29" s="68"/>
      <c r="I29" s="66"/>
      <c r="J29" s="64"/>
      <c r="K29" s="64"/>
      <c r="L29" s="68"/>
      <c r="M29" s="68"/>
      <c r="N29" s="68"/>
      <c r="O29" s="66"/>
      <c r="P29" s="64"/>
      <c r="Q29" s="64"/>
      <c r="R29" s="68"/>
      <c r="S29" s="152" t="s">
        <v>43</v>
      </c>
      <c r="T29" s="68"/>
      <c r="U29" s="69"/>
      <c r="V29" s="67"/>
      <c r="W29" s="68"/>
      <c r="X29" s="69"/>
      <c r="Y29" s="67"/>
      <c r="Z29" s="64"/>
      <c r="AA29" s="64"/>
      <c r="AB29" s="64"/>
      <c r="AC29" s="64"/>
    </row>
    <row r="30" spans="1:29" s="6" customFormat="1" ht="18" customHeight="1">
      <c r="A30" s="64"/>
      <c r="B30" s="100"/>
      <c r="C30" s="64"/>
      <c r="D30" s="64"/>
      <c r="E30" s="64"/>
      <c r="F30" s="64"/>
      <c r="G30" s="66"/>
      <c r="H30" s="64"/>
      <c r="I30" s="64"/>
      <c r="J30" s="67"/>
      <c r="K30" s="68"/>
      <c r="L30" s="66"/>
      <c r="M30" s="64"/>
      <c r="N30" s="64"/>
      <c r="O30" s="68"/>
      <c r="P30" s="68"/>
      <c r="Q30" s="68"/>
      <c r="R30" s="66"/>
      <c r="S30" s="64"/>
      <c r="T30" s="64"/>
      <c r="U30" s="68"/>
      <c r="V30" s="68"/>
      <c r="W30" s="68"/>
      <c r="X30" s="69"/>
      <c r="Y30" s="67"/>
      <c r="Z30" s="64"/>
      <c r="AA30" s="64"/>
      <c r="AB30" s="64"/>
      <c r="AC30" s="64"/>
    </row>
    <row r="31" spans="1:27" s="6" customFormat="1" ht="15" customHeight="1">
      <c r="A31" s="6" t="s">
        <v>19</v>
      </c>
      <c r="E31" s="6" t="s">
        <v>20</v>
      </c>
      <c r="H31"/>
      <c r="I31" s="6" t="s">
        <v>20</v>
      </c>
      <c r="J31" s="28"/>
      <c r="N31" s="31" t="s">
        <v>21</v>
      </c>
      <c r="S31" s="6" t="s">
        <v>22</v>
      </c>
      <c r="X31"/>
      <c r="Y31" s="31" t="s">
        <v>23</v>
      </c>
      <c r="Z31" s="29"/>
      <c r="AA31" s="30"/>
    </row>
    <row r="32" spans="8:27" s="6" customFormat="1" ht="15" customHeight="1">
      <c r="H32" s="40"/>
      <c r="J32" s="28"/>
      <c r="N32" s="28"/>
      <c r="X32"/>
      <c r="Y32" s="28"/>
      <c r="Z32" s="29"/>
      <c r="AA32" s="30"/>
    </row>
    <row r="33" spans="1:29" s="6" customFormat="1" ht="15" customHeight="1">
      <c r="A33" s="47"/>
      <c r="B33" s="47"/>
      <c r="C33" s="47"/>
      <c r="D33" s="47"/>
      <c r="E33" s="47"/>
      <c r="F33" s="47"/>
      <c r="G33" s="47"/>
      <c r="H33" s="48"/>
      <c r="I33" s="47"/>
      <c r="J33" s="33"/>
      <c r="K33" s="32"/>
      <c r="L33" s="32"/>
      <c r="M33" s="32"/>
      <c r="N33" s="49"/>
      <c r="O33" s="32"/>
      <c r="P33" s="32"/>
      <c r="Q33" s="32"/>
      <c r="R33" s="32"/>
      <c r="S33" s="32"/>
      <c r="T33" s="32"/>
      <c r="U33" s="32"/>
      <c r="V33" s="32"/>
      <c r="W33" s="32"/>
      <c r="X33" s="11"/>
      <c r="Y33" s="33"/>
      <c r="Z33" s="34"/>
      <c r="AA33" s="35"/>
      <c r="AB33" s="32"/>
      <c r="AC33" s="32"/>
    </row>
    <row r="34" spans="8:27" s="6" customFormat="1" ht="15" customHeight="1">
      <c r="H34"/>
      <c r="J34" s="28"/>
      <c r="N34" s="28"/>
      <c r="X34"/>
      <c r="Y34" s="28"/>
      <c r="Z34" s="29"/>
      <c r="AA34" s="30"/>
    </row>
    <row r="35" spans="1:27" s="6" customFormat="1" ht="15" customHeight="1">
      <c r="A35" s="6" t="s">
        <v>24</v>
      </c>
      <c r="E35" s="6" t="s">
        <v>24</v>
      </c>
      <c r="H35"/>
      <c r="I35" s="6" t="s">
        <v>24</v>
      </c>
      <c r="J35" s="28"/>
      <c r="N35" s="6" t="s">
        <v>24</v>
      </c>
      <c r="S35" s="6" t="s">
        <v>24</v>
      </c>
      <c r="X35"/>
      <c r="Y35" s="6" t="s">
        <v>24</v>
      </c>
      <c r="Z35" s="29"/>
      <c r="AA35" s="30"/>
    </row>
    <row r="36" spans="5:27" s="6" customFormat="1" ht="15" customHeight="1">
      <c r="E36"/>
      <c r="I36"/>
      <c r="J36"/>
      <c r="K36"/>
      <c r="M36" s="28"/>
      <c r="Q36"/>
      <c r="R36"/>
      <c r="S36" s="28"/>
      <c r="X36"/>
      <c r="Y36" s="28"/>
      <c r="Z36" s="29"/>
      <c r="AA36" s="30"/>
    </row>
    <row r="37" spans="1:29" ht="15" customHeight="1">
      <c r="A37" s="51"/>
      <c r="B37" s="51"/>
      <c r="C37" s="18"/>
      <c r="D37" s="39"/>
      <c r="E37" s="11"/>
      <c r="F37" s="51"/>
      <c r="G37" s="39"/>
      <c r="H37" s="39"/>
      <c r="I37" s="11"/>
      <c r="J37" s="11"/>
      <c r="K37" s="11"/>
      <c r="L37" s="62"/>
      <c r="M37" s="63"/>
      <c r="N37" s="18"/>
      <c r="O37" s="18"/>
      <c r="P37" s="18"/>
      <c r="Q37"/>
      <c r="R37"/>
      <c r="S37" s="50"/>
      <c r="T37" s="18"/>
      <c r="U37" s="18"/>
      <c r="V37" s="39"/>
      <c r="W37" s="39"/>
      <c r="X37"/>
      <c r="Y37" s="36"/>
      <c r="Z37" s="37"/>
      <c r="AA37" s="41"/>
      <c r="AB37" s="39"/>
      <c r="AC37" s="39"/>
    </row>
  </sheetData>
  <hyperlinks>
    <hyperlink ref="S29" r:id="rId1" display="mailto:kansli@styrkelyft.se"/>
  </hyperlinks>
  <printOptions/>
  <pageMargins left="0.5905511811023623" right="0.5905511811023623" top="0.984251968503937" bottom="0.7874015748031497" header="0.5118110236220472" footer="0.5118110236220472"/>
  <pageSetup fitToHeight="1" fitToWidth="1" horizontalDpi="300" verticalDpi="300" orientation="landscape" paperSize="9" scale="6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="65" zoomScaleNormal="65" workbookViewId="0" topLeftCell="A1">
      <selection activeCell="A1" sqref="A1"/>
    </sheetView>
  </sheetViews>
  <sheetFormatPr defaultColWidth="9.140625" defaultRowHeight="15" customHeight="1"/>
  <cols>
    <col min="1" max="1" width="10.421875" style="1" customWidth="1"/>
    <col min="2" max="2" width="8.00390625" style="1" customWidth="1"/>
    <col min="3" max="3" width="7.8515625" style="1" customWidth="1"/>
    <col min="4" max="4" width="25.7109375" style="1" customWidth="1"/>
    <col min="5" max="5" width="23.421875" style="1" customWidth="1"/>
    <col min="6" max="6" width="8.8515625" style="1" customWidth="1"/>
    <col min="7" max="7" width="6.140625" style="1" customWidth="1"/>
    <col min="8" max="8" width="6.28125" style="1" customWidth="1"/>
    <col min="9" max="9" width="7.00390625" style="1" customWidth="1"/>
    <col min="10" max="10" width="0.9921875" style="1" customWidth="1"/>
    <col min="11" max="11" width="9.7109375" style="1" customWidth="1"/>
    <col min="12" max="12" width="9.57421875" style="1" customWidth="1"/>
    <col min="13" max="13" width="10.28125" style="1" customWidth="1"/>
    <col min="14" max="14" width="0.85546875" style="2" customWidth="1"/>
    <col min="15" max="15" width="10.421875" style="2" customWidth="1"/>
    <col min="16" max="16" width="8.8515625" style="1" customWidth="1"/>
    <col min="17" max="17" width="12.28125" style="73" customWidth="1"/>
    <col min="18" max="18" width="8.28125" style="3" customWidth="1"/>
    <col min="19" max="19" width="7.421875" style="1" customWidth="1"/>
    <col min="20" max="20" width="9.57421875" style="1" customWidth="1"/>
    <col min="21" max="21" width="5.00390625" style="1" customWidth="1"/>
    <col min="22" max="22" width="5.57421875" style="1" customWidth="1"/>
    <col min="23" max="16384" width="9.140625" style="1" customWidth="1"/>
  </cols>
  <sheetData>
    <row r="1" spans="1:22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36"/>
      <c r="O1" s="36"/>
      <c r="P1" s="18"/>
      <c r="Q1" s="72"/>
      <c r="R1" s="38"/>
      <c r="S1" s="18"/>
      <c r="T1" s="18"/>
      <c r="U1" s="39"/>
      <c r="V1" s="39"/>
    </row>
    <row r="2" spans="1:22" ht="15" customHeight="1">
      <c r="A2" s="14"/>
      <c r="B2" s="39"/>
      <c r="T2" s="16"/>
      <c r="U2" s="39"/>
      <c r="V2" s="39"/>
    </row>
    <row r="3" spans="1:22" s="5" customFormat="1" ht="21.75" customHeight="1">
      <c r="A3" s="65"/>
      <c r="B3" s="64"/>
      <c r="C3" s="9"/>
      <c r="D3" s="9"/>
      <c r="E3" s="9"/>
      <c r="F3" s="9"/>
      <c r="G3" s="95" t="s">
        <v>0</v>
      </c>
      <c r="J3" s="56"/>
      <c r="K3" s="9"/>
      <c r="L3" s="9"/>
      <c r="M3" s="9"/>
      <c r="N3" s="40"/>
      <c r="O3" s="10" t="s">
        <v>1</v>
      </c>
      <c r="P3" s="8"/>
      <c r="Q3" s="53" t="s">
        <v>38</v>
      </c>
      <c r="R3" s="8"/>
      <c r="S3" s="8"/>
      <c r="T3" s="57"/>
      <c r="U3" s="9"/>
      <c r="V3" s="9"/>
    </row>
    <row r="4" spans="1:22" s="5" customFormat="1" ht="21.75" customHeight="1">
      <c r="A4" s="54"/>
      <c r="B4" s="9"/>
      <c r="C4" s="9"/>
      <c r="D4" s="9"/>
      <c r="E4" s="9"/>
      <c r="F4" s="9"/>
      <c r="G4" s="94" t="s">
        <v>2</v>
      </c>
      <c r="J4" s="9"/>
      <c r="K4" s="9"/>
      <c r="L4" s="9"/>
      <c r="M4" s="9"/>
      <c r="N4" s="40"/>
      <c r="O4" s="10" t="s">
        <v>3</v>
      </c>
      <c r="P4" s="89"/>
      <c r="Q4" s="53"/>
      <c r="R4" s="8"/>
      <c r="S4" s="8"/>
      <c r="T4" s="153"/>
      <c r="U4" s="9"/>
      <c r="V4" s="9"/>
    </row>
    <row r="5" spans="1:22" s="5" customFormat="1" ht="21.75" customHeight="1">
      <c r="A5" s="54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0"/>
      <c r="O5" s="10" t="s">
        <v>4</v>
      </c>
      <c r="P5" s="8"/>
      <c r="Q5" s="53"/>
      <c r="R5" s="8"/>
      <c r="S5" s="8"/>
      <c r="T5" s="57"/>
      <c r="U5" s="9"/>
      <c r="V5" s="9"/>
    </row>
    <row r="6" spans="1:22" s="5" customFormat="1" ht="18.75" customHeight="1">
      <c r="A6" s="54"/>
      <c r="B6" s="9"/>
      <c r="C6" s="9"/>
      <c r="D6" s="9"/>
      <c r="E6" s="9"/>
      <c r="F6" s="8" t="s">
        <v>61</v>
      </c>
      <c r="G6" s="8"/>
      <c r="H6" s="8"/>
      <c r="I6" s="8"/>
      <c r="J6" s="9"/>
      <c r="K6" s="9"/>
      <c r="L6" s="9"/>
      <c r="M6" s="9"/>
      <c r="N6" s="40"/>
      <c r="O6" s="40"/>
      <c r="Q6" s="29"/>
      <c r="T6" s="58"/>
      <c r="U6" s="9"/>
      <c r="V6" s="9"/>
    </row>
    <row r="7" spans="1:22" s="5" customFormat="1" ht="18.75" customHeight="1">
      <c r="A7" s="54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40"/>
      <c r="O7" s="40"/>
      <c r="Q7" s="29"/>
      <c r="T7" s="58"/>
      <c r="U7" s="9"/>
      <c r="V7" s="9"/>
    </row>
    <row r="8" spans="1:22" s="5" customFormat="1" ht="18.75" customHeight="1">
      <c r="A8" s="54"/>
      <c r="B8" s="9"/>
      <c r="C8" s="9"/>
      <c r="D8" s="9"/>
      <c r="E8" s="96" t="s">
        <v>5</v>
      </c>
      <c r="F8" s="52" t="s">
        <v>62</v>
      </c>
      <c r="G8" s="52"/>
      <c r="H8" s="8"/>
      <c r="I8" s="8"/>
      <c r="J8" s="8"/>
      <c r="K8" s="8"/>
      <c r="L8" s="8"/>
      <c r="M8" s="8"/>
      <c r="N8" s="40"/>
      <c r="O8" s="40"/>
      <c r="Q8" s="29"/>
      <c r="T8" s="58"/>
      <c r="U8" s="9"/>
      <c r="V8" s="9"/>
    </row>
    <row r="9" spans="1:22" s="5" customFormat="1" ht="16.5" customHeight="1">
      <c r="A9" s="5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  <c r="O9" s="10"/>
      <c r="P9" s="8"/>
      <c r="Q9" s="74"/>
      <c r="R9" s="8"/>
      <c r="S9" s="8"/>
      <c r="T9" s="57"/>
      <c r="U9" s="9"/>
      <c r="V9" s="9"/>
    </row>
    <row r="10" spans="12:17" s="5" customFormat="1" ht="16.5" customHeight="1">
      <c r="L10" s="9"/>
      <c r="M10" s="9"/>
      <c r="N10" s="7"/>
      <c r="O10" s="7"/>
      <c r="Q10" s="75"/>
    </row>
    <row r="11" spans="1:22" s="5" customFormat="1" ht="21.75" customHeight="1">
      <c r="A11" s="107" t="s">
        <v>6</v>
      </c>
      <c r="B11" s="107"/>
      <c r="C11" s="87"/>
      <c r="D11" s="87" t="s">
        <v>40</v>
      </c>
      <c r="E11" s="87" t="s">
        <v>45</v>
      </c>
      <c r="F11" s="52"/>
      <c r="N11" s="9"/>
      <c r="O11" s="9"/>
      <c r="P11" s="56" t="s">
        <v>7</v>
      </c>
      <c r="Q11" s="76"/>
      <c r="R11" s="8"/>
      <c r="S11" s="8"/>
      <c r="T11" s="8"/>
      <c r="U11" s="9"/>
      <c r="V11" s="9"/>
    </row>
    <row r="12" spans="14:21" s="5" customFormat="1" ht="21.75" customHeight="1" thickBot="1">
      <c r="N12" s="56"/>
      <c r="O12" s="56"/>
      <c r="Q12" s="75"/>
      <c r="U12" s="9"/>
    </row>
    <row r="13" spans="1:21" ht="21.75" customHeight="1">
      <c r="A13" s="111" t="s">
        <v>8</v>
      </c>
      <c r="B13" s="112" t="s">
        <v>9</v>
      </c>
      <c r="C13" s="112" t="s">
        <v>10</v>
      </c>
      <c r="D13" s="113" t="s">
        <v>11</v>
      </c>
      <c r="E13" s="114" t="s">
        <v>12</v>
      </c>
      <c r="F13" s="114"/>
      <c r="G13" s="78"/>
      <c r="H13" s="115"/>
      <c r="I13" s="79"/>
      <c r="J13" s="116"/>
      <c r="K13" s="117"/>
      <c r="L13" s="115" t="s">
        <v>2</v>
      </c>
      <c r="M13" s="80"/>
      <c r="N13" s="93"/>
      <c r="O13" s="116" t="s">
        <v>13</v>
      </c>
      <c r="P13" s="118" t="s">
        <v>14</v>
      </c>
      <c r="Q13" s="119" t="s">
        <v>15</v>
      </c>
      <c r="R13" s="112" t="s">
        <v>16</v>
      </c>
      <c r="S13" s="120" t="s">
        <v>17</v>
      </c>
      <c r="T13" s="39"/>
      <c r="U13" s="39"/>
    </row>
    <row r="14" spans="1:19" s="39" customFormat="1" ht="21.75" customHeight="1" thickBot="1">
      <c r="A14" s="121" t="s">
        <v>18</v>
      </c>
      <c r="B14" s="122"/>
      <c r="C14" s="122"/>
      <c r="D14" s="123"/>
      <c r="E14" s="124"/>
      <c r="F14" s="124"/>
      <c r="G14" s="81"/>
      <c r="H14" s="81"/>
      <c r="I14" s="82"/>
      <c r="J14" s="86"/>
      <c r="K14" s="83">
        <v>1</v>
      </c>
      <c r="L14" s="81">
        <v>2</v>
      </c>
      <c r="M14" s="82">
        <v>3</v>
      </c>
      <c r="N14" s="85"/>
      <c r="O14" s="84"/>
      <c r="P14" s="125"/>
      <c r="Q14" s="126"/>
      <c r="R14" s="84"/>
      <c r="S14" s="127"/>
    </row>
    <row r="15" spans="1:21" s="100" customFormat="1" ht="21.75" customHeight="1">
      <c r="A15" s="132">
        <v>590529</v>
      </c>
      <c r="B15" s="90">
        <v>87.4</v>
      </c>
      <c r="C15" s="133"/>
      <c r="D15" s="134" t="s">
        <v>41</v>
      </c>
      <c r="E15" s="138" t="s">
        <v>38</v>
      </c>
      <c r="F15" s="135"/>
      <c r="G15" s="103"/>
      <c r="H15" s="103"/>
      <c r="I15" s="104"/>
      <c r="J15" s="110"/>
      <c r="K15" s="70">
        <v>175</v>
      </c>
      <c r="L15" s="44">
        <v>-180</v>
      </c>
      <c r="M15" s="44">
        <v>-180</v>
      </c>
      <c r="N15" s="43">
        <f>MAX(K15,L15,M15)</f>
        <v>175</v>
      </c>
      <c r="O15" s="43">
        <f>IF(N15&lt;0,0,N15)</f>
        <v>175</v>
      </c>
      <c r="P15" s="45">
        <f>IF(B15&lt;&gt;0,VLOOKUP(INT(B15),Wilksmen,(B15-INT(B15))*10+2),0)</f>
        <v>0.6483</v>
      </c>
      <c r="Q15" s="42">
        <f>SUM(O15*P15)</f>
        <v>113.4525</v>
      </c>
      <c r="R15" s="109"/>
      <c r="S15" s="109"/>
      <c r="T15" s="92"/>
      <c r="U15" s="92"/>
    </row>
    <row r="16" spans="1:21" s="100" customFormat="1" ht="21.75" customHeight="1">
      <c r="A16" s="128">
        <v>820826</v>
      </c>
      <c r="B16" s="100">
        <v>84.9</v>
      </c>
      <c r="C16" s="129"/>
      <c r="D16" s="130" t="s">
        <v>48</v>
      </c>
      <c r="E16" s="138" t="s">
        <v>38</v>
      </c>
      <c r="F16" s="131"/>
      <c r="G16" s="101"/>
      <c r="H16" s="101"/>
      <c r="I16" s="102"/>
      <c r="J16" s="97"/>
      <c r="K16" s="70">
        <v>-120</v>
      </c>
      <c r="L16" s="44">
        <v>130</v>
      </c>
      <c r="M16" s="44">
        <v>-135</v>
      </c>
      <c r="N16" s="43">
        <f>MAX(K16,L16,M16)</f>
        <v>130</v>
      </c>
      <c r="O16" s="43">
        <f>IF(N16&lt;0,0,N16)</f>
        <v>130</v>
      </c>
      <c r="P16" s="45">
        <f>IF(B16&lt;&gt;0,VLOOKUP(INT(B16),Wilksmen,(B16-INT(B16))*10+2),0)</f>
        <v>0.6588</v>
      </c>
      <c r="Q16" s="42">
        <f>SUM(O16*P16)</f>
        <v>85.644</v>
      </c>
      <c r="R16" s="98"/>
      <c r="S16" s="98"/>
      <c r="T16" s="103"/>
      <c r="U16" s="103"/>
    </row>
    <row r="17" spans="1:21" s="100" customFormat="1" ht="21.75" customHeight="1">
      <c r="A17" s="136"/>
      <c r="B17" s="108"/>
      <c r="C17" s="137"/>
      <c r="D17" s="138"/>
      <c r="E17" s="138"/>
      <c r="F17" s="139"/>
      <c r="G17" s="103"/>
      <c r="H17" s="103"/>
      <c r="I17" s="104"/>
      <c r="J17" s="97"/>
      <c r="K17" s="70"/>
      <c r="L17" s="44"/>
      <c r="M17" s="44"/>
      <c r="N17" s="43">
        <f aca="true" t="shared" si="0" ref="N17:N29">MAX(K17,L17,M17)</f>
        <v>0</v>
      </c>
      <c r="O17" s="43">
        <f aca="true" t="shared" si="1" ref="O17:O29">IF(N17&lt;0,0,N17)</f>
        <v>0</v>
      </c>
      <c r="P17" s="45">
        <f aca="true" t="shared" si="2" ref="P17:P23">IF(B17&lt;&gt;0,VLOOKUP(INT(B17),Wilksmen,(B17-INT(B17))*10+2),0)</f>
        <v>0</v>
      </c>
      <c r="Q17" s="42">
        <f aca="true" t="shared" si="3" ref="Q17:Q23">SUM(O17*P17)</f>
        <v>0</v>
      </c>
      <c r="R17" s="98"/>
      <c r="S17" s="98"/>
      <c r="T17" s="103"/>
      <c r="U17" s="103"/>
    </row>
    <row r="18" spans="1:21" s="100" customFormat="1" ht="21.75" customHeight="1">
      <c r="A18" s="136"/>
      <c r="B18" s="108"/>
      <c r="C18" s="137"/>
      <c r="D18" s="138"/>
      <c r="E18" s="138"/>
      <c r="F18" s="131"/>
      <c r="G18" s="101"/>
      <c r="H18" s="101"/>
      <c r="I18" s="102"/>
      <c r="J18" s="97"/>
      <c r="K18" s="70"/>
      <c r="L18" s="44"/>
      <c r="M18" s="44"/>
      <c r="N18" s="43">
        <f t="shared" si="0"/>
        <v>0</v>
      </c>
      <c r="O18" s="43">
        <f t="shared" si="1"/>
        <v>0</v>
      </c>
      <c r="P18" s="45">
        <f t="shared" si="2"/>
        <v>0</v>
      </c>
      <c r="Q18" s="42">
        <f t="shared" si="3"/>
        <v>0</v>
      </c>
      <c r="R18" s="98"/>
      <c r="S18" s="98"/>
      <c r="T18" s="103"/>
      <c r="U18" s="103"/>
    </row>
    <row r="19" spans="1:21" s="100" customFormat="1" ht="21.75" customHeight="1">
      <c r="A19" s="128"/>
      <c r="C19" s="129"/>
      <c r="D19" s="138"/>
      <c r="E19" s="138"/>
      <c r="F19" s="139"/>
      <c r="G19" s="103"/>
      <c r="H19" s="103"/>
      <c r="I19" s="104"/>
      <c r="J19" s="97"/>
      <c r="K19" s="70"/>
      <c r="L19" s="44"/>
      <c r="M19" s="44"/>
      <c r="N19" s="43">
        <f t="shared" si="0"/>
        <v>0</v>
      </c>
      <c r="O19" s="43">
        <f t="shared" si="1"/>
        <v>0</v>
      </c>
      <c r="P19" s="45">
        <f t="shared" si="2"/>
        <v>0</v>
      </c>
      <c r="Q19" s="42">
        <f t="shared" si="3"/>
        <v>0</v>
      </c>
      <c r="R19" s="98"/>
      <c r="S19" s="98"/>
      <c r="T19" s="103"/>
      <c r="U19" s="103"/>
    </row>
    <row r="20" spans="1:21" s="100" customFormat="1" ht="21.75" customHeight="1">
      <c r="A20" s="136"/>
      <c r="B20" s="108"/>
      <c r="C20" s="137"/>
      <c r="D20" s="138"/>
      <c r="E20" s="138"/>
      <c r="F20" s="131"/>
      <c r="G20" s="101"/>
      <c r="H20" s="101"/>
      <c r="I20" s="102"/>
      <c r="J20" s="97"/>
      <c r="K20" s="70"/>
      <c r="L20" s="44"/>
      <c r="M20" s="44"/>
      <c r="N20" s="43">
        <f t="shared" si="0"/>
        <v>0</v>
      </c>
      <c r="O20" s="43">
        <f t="shared" si="1"/>
        <v>0</v>
      </c>
      <c r="P20" s="45">
        <f t="shared" si="2"/>
        <v>0</v>
      </c>
      <c r="Q20" s="42">
        <f t="shared" si="3"/>
        <v>0</v>
      </c>
      <c r="R20" s="98"/>
      <c r="S20" s="98"/>
      <c r="T20" s="103"/>
      <c r="U20" s="103"/>
    </row>
    <row r="21" spans="1:21" s="100" customFormat="1" ht="21.75" customHeight="1">
      <c r="A21" s="136"/>
      <c r="B21" s="108"/>
      <c r="C21" s="137"/>
      <c r="D21" s="130"/>
      <c r="E21" s="138"/>
      <c r="F21" s="139"/>
      <c r="G21" s="103"/>
      <c r="H21" s="103"/>
      <c r="I21" s="104"/>
      <c r="J21" s="97"/>
      <c r="K21" s="70"/>
      <c r="L21" s="44"/>
      <c r="M21" s="44"/>
      <c r="N21" s="43">
        <f t="shared" si="0"/>
        <v>0</v>
      </c>
      <c r="O21" s="43">
        <f t="shared" si="1"/>
        <v>0</v>
      </c>
      <c r="P21" s="45">
        <f t="shared" si="2"/>
        <v>0</v>
      </c>
      <c r="Q21" s="42">
        <f t="shared" si="3"/>
        <v>0</v>
      </c>
      <c r="R21" s="98"/>
      <c r="S21" s="98"/>
      <c r="T21" s="103"/>
      <c r="U21" s="103"/>
    </row>
    <row r="22" spans="1:21" s="100" customFormat="1" ht="21.75" customHeight="1">
      <c r="A22" s="128"/>
      <c r="C22" s="129"/>
      <c r="D22" s="130"/>
      <c r="E22" s="138"/>
      <c r="F22" s="139"/>
      <c r="G22" s="101"/>
      <c r="H22" s="101"/>
      <c r="I22" s="102"/>
      <c r="J22" s="97"/>
      <c r="K22" s="70"/>
      <c r="L22" s="44"/>
      <c r="M22" s="44"/>
      <c r="N22" s="43">
        <f t="shared" si="0"/>
        <v>0</v>
      </c>
      <c r="O22" s="43">
        <f t="shared" si="1"/>
        <v>0</v>
      </c>
      <c r="P22" s="45">
        <f t="shared" si="2"/>
        <v>0</v>
      </c>
      <c r="Q22" s="42">
        <f t="shared" si="3"/>
        <v>0</v>
      </c>
      <c r="R22" s="98"/>
      <c r="S22" s="98"/>
      <c r="T22" s="103"/>
      <c r="U22" s="103"/>
    </row>
    <row r="23" spans="1:21" s="100" customFormat="1" ht="21.75" customHeight="1">
      <c r="A23" s="136"/>
      <c r="B23" s="108"/>
      <c r="C23" s="137"/>
      <c r="D23" s="138"/>
      <c r="E23" s="138"/>
      <c r="F23" s="139"/>
      <c r="G23" s="103"/>
      <c r="H23" s="103"/>
      <c r="I23" s="104"/>
      <c r="J23" s="97"/>
      <c r="K23" s="70"/>
      <c r="L23" s="44"/>
      <c r="M23" s="44"/>
      <c r="N23" s="43">
        <f t="shared" si="0"/>
        <v>0</v>
      </c>
      <c r="O23" s="43">
        <f t="shared" si="1"/>
        <v>0</v>
      </c>
      <c r="P23" s="45">
        <f t="shared" si="2"/>
        <v>0</v>
      </c>
      <c r="Q23" s="42">
        <f t="shared" si="3"/>
        <v>0</v>
      </c>
      <c r="R23" s="98"/>
      <c r="S23" s="98"/>
      <c r="T23" s="103"/>
      <c r="U23" s="103"/>
    </row>
    <row r="24" spans="1:21" s="100" customFormat="1" ht="21.75" customHeight="1">
      <c r="A24" s="128"/>
      <c r="C24" s="129"/>
      <c r="D24" s="130"/>
      <c r="E24" s="148"/>
      <c r="F24" s="131"/>
      <c r="G24" s="101"/>
      <c r="H24" s="101"/>
      <c r="I24" s="102"/>
      <c r="J24" s="97"/>
      <c r="K24" s="44"/>
      <c r="L24" s="44"/>
      <c r="M24" s="44"/>
      <c r="N24" s="43">
        <f t="shared" si="0"/>
        <v>0</v>
      </c>
      <c r="O24" s="43">
        <f t="shared" si="1"/>
        <v>0</v>
      </c>
      <c r="P24" s="45">
        <f aca="true" t="shared" si="4" ref="P24:P29">IF(B24&lt;&gt;0,VLOOKUP(INT(B24),Wilksmen,(B24-INT(B24))*10+2),0)</f>
        <v>0</v>
      </c>
      <c r="Q24" s="42">
        <f aca="true" t="shared" si="5" ref="Q24:Q29">SUM(O24*P24)</f>
        <v>0</v>
      </c>
      <c r="R24" s="98"/>
      <c r="S24" s="98"/>
      <c r="T24" s="103"/>
      <c r="U24" s="103"/>
    </row>
    <row r="25" spans="1:21" s="100" customFormat="1" ht="21.75" customHeight="1">
      <c r="A25" s="136"/>
      <c r="B25" s="108"/>
      <c r="C25" s="137"/>
      <c r="D25" s="138"/>
      <c r="E25" s="148"/>
      <c r="F25" s="139"/>
      <c r="G25" s="103"/>
      <c r="H25" s="103"/>
      <c r="I25" s="104"/>
      <c r="J25" s="97"/>
      <c r="K25" s="44"/>
      <c r="L25" s="44"/>
      <c r="M25" s="44"/>
      <c r="N25" s="43">
        <f t="shared" si="0"/>
        <v>0</v>
      </c>
      <c r="O25" s="43">
        <f t="shared" si="1"/>
        <v>0</v>
      </c>
      <c r="P25" s="45">
        <f t="shared" si="4"/>
        <v>0</v>
      </c>
      <c r="Q25" s="42">
        <f t="shared" si="5"/>
        <v>0</v>
      </c>
      <c r="R25" s="98"/>
      <c r="S25" s="98"/>
      <c r="T25" s="103"/>
      <c r="U25" s="103"/>
    </row>
    <row r="26" spans="1:21" s="100" customFormat="1" ht="21.75" customHeight="1">
      <c r="A26" s="128"/>
      <c r="C26" s="129"/>
      <c r="D26" s="130"/>
      <c r="E26" s="148"/>
      <c r="F26" s="139"/>
      <c r="G26" s="101"/>
      <c r="H26" s="101"/>
      <c r="I26" s="102"/>
      <c r="J26" s="97"/>
      <c r="K26" s="44"/>
      <c r="L26" s="44"/>
      <c r="M26" s="44"/>
      <c r="N26" s="43">
        <f t="shared" si="0"/>
        <v>0</v>
      </c>
      <c r="O26" s="43">
        <f t="shared" si="1"/>
        <v>0</v>
      </c>
      <c r="P26" s="45">
        <f t="shared" si="4"/>
        <v>0</v>
      </c>
      <c r="Q26" s="42">
        <f t="shared" si="5"/>
        <v>0</v>
      </c>
      <c r="R26" s="98"/>
      <c r="S26" s="98"/>
      <c r="T26" s="103"/>
      <c r="U26" s="103"/>
    </row>
    <row r="27" spans="1:21" s="100" customFormat="1" ht="21.75" customHeight="1">
      <c r="A27" s="91"/>
      <c r="B27" s="91"/>
      <c r="C27" s="91"/>
      <c r="D27" s="149"/>
      <c r="E27" s="149"/>
      <c r="F27" s="103"/>
      <c r="G27" s="103"/>
      <c r="H27" s="103"/>
      <c r="I27" s="104"/>
      <c r="J27" s="97"/>
      <c r="K27" s="98"/>
      <c r="L27" s="98"/>
      <c r="M27" s="98"/>
      <c r="N27" s="99">
        <f t="shared" si="0"/>
        <v>0</v>
      </c>
      <c r="O27" s="43">
        <f t="shared" si="1"/>
        <v>0</v>
      </c>
      <c r="P27" s="45">
        <f t="shared" si="4"/>
        <v>0</v>
      </c>
      <c r="Q27" s="42">
        <f t="shared" si="5"/>
        <v>0</v>
      </c>
      <c r="R27" s="98"/>
      <c r="S27" s="98"/>
      <c r="T27" s="103"/>
      <c r="U27" s="103"/>
    </row>
    <row r="28" spans="1:21" s="100" customFormat="1" ht="21.75" customHeight="1">
      <c r="A28" s="91"/>
      <c r="B28" s="91"/>
      <c r="C28" s="91"/>
      <c r="D28" s="149"/>
      <c r="E28" s="149"/>
      <c r="F28" s="101"/>
      <c r="G28" s="101"/>
      <c r="H28" s="101"/>
      <c r="I28" s="102"/>
      <c r="J28" s="97"/>
      <c r="K28" s="98"/>
      <c r="L28" s="98"/>
      <c r="M28" s="98"/>
      <c r="N28" s="99">
        <f t="shared" si="0"/>
        <v>0</v>
      </c>
      <c r="O28" s="43">
        <f t="shared" si="1"/>
        <v>0</v>
      </c>
      <c r="P28" s="45">
        <f t="shared" si="4"/>
        <v>0</v>
      </c>
      <c r="Q28" s="42">
        <f t="shared" si="5"/>
        <v>0</v>
      </c>
      <c r="R28" s="98"/>
      <c r="S28" s="98"/>
      <c r="T28" s="103"/>
      <c r="U28" s="103"/>
    </row>
    <row r="29" spans="1:21" s="100" customFormat="1" ht="21.75" customHeight="1">
      <c r="A29" s="91"/>
      <c r="B29" s="91"/>
      <c r="C29" s="91"/>
      <c r="D29" s="149"/>
      <c r="E29" s="149"/>
      <c r="F29" s="105"/>
      <c r="G29" s="105"/>
      <c r="H29" s="105"/>
      <c r="I29" s="106"/>
      <c r="J29" s="97"/>
      <c r="K29" s="98"/>
      <c r="L29" s="98"/>
      <c r="M29" s="98"/>
      <c r="N29" s="99">
        <f t="shared" si="0"/>
        <v>0</v>
      </c>
      <c r="O29" s="43">
        <f t="shared" si="1"/>
        <v>0</v>
      </c>
      <c r="P29" s="45">
        <f t="shared" si="4"/>
        <v>0</v>
      </c>
      <c r="Q29" s="42">
        <f t="shared" si="5"/>
        <v>0</v>
      </c>
      <c r="R29" s="98"/>
      <c r="S29" s="98"/>
      <c r="T29" s="103"/>
      <c r="U29" s="103"/>
    </row>
    <row r="30" spans="1:22" s="39" customFormat="1" ht="18" customHeight="1">
      <c r="A30" s="62"/>
      <c r="B30" s="62"/>
      <c r="C30" s="62"/>
      <c r="D30" s="62"/>
      <c r="E30" s="62"/>
      <c r="F30" s="66"/>
      <c r="G30" s="66"/>
      <c r="H30" s="66"/>
      <c r="I30" s="66"/>
      <c r="J30" s="67"/>
      <c r="K30" s="66"/>
      <c r="L30" s="66"/>
      <c r="M30" s="66"/>
      <c r="N30" s="68"/>
      <c r="O30" s="68"/>
      <c r="P30" s="66"/>
      <c r="Q30" s="77"/>
      <c r="R30" s="67"/>
      <c r="S30" s="66"/>
      <c r="T30" s="66"/>
      <c r="U30" s="66"/>
      <c r="V30" s="66"/>
    </row>
    <row r="31" spans="1:25" ht="15" customHeight="1">
      <c r="A31" s="150" t="s">
        <v>42</v>
      </c>
      <c r="B31" s="151"/>
      <c r="C31" s="64"/>
      <c r="D31" s="66"/>
      <c r="E31" s="64"/>
      <c r="F31" s="64"/>
      <c r="G31" s="67"/>
      <c r="H31" s="68"/>
      <c r="I31" s="66"/>
      <c r="J31" s="64"/>
      <c r="K31" s="64"/>
      <c r="L31" s="68"/>
      <c r="M31" s="152" t="s">
        <v>43</v>
      </c>
      <c r="W31" s="39"/>
      <c r="X31" s="39"/>
      <c r="Y31" s="39"/>
    </row>
    <row r="32" spans="14:18" s="6" customFormat="1" ht="15" customHeight="1">
      <c r="N32" s="28"/>
      <c r="O32" s="28"/>
      <c r="Q32" s="75"/>
      <c r="R32" s="30"/>
    </row>
    <row r="33" spans="1:20" s="6" customFormat="1" ht="15" customHeight="1">
      <c r="A33" s="6" t="s">
        <v>19</v>
      </c>
      <c r="E33" s="6" t="s">
        <v>20</v>
      </c>
      <c r="G33" s="6" t="s">
        <v>20</v>
      </c>
      <c r="J33" s="28"/>
      <c r="L33" s="31" t="s">
        <v>21</v>
      </c>
      <c r="P33" s="6" t="s">
        <v>22</v>
      </c>
      <c r="Q33" s="29"/>
      <c r="S33" s="31" t="s">
        <v>23</v>
      </c>
      <c r="T33" s="30"/>
    </row>
    <row r="34" spans="10:20" s="6" customFormat="1" ht="15" customHeight="1">
      <c r="J34" s="28"/>
      <c r="L34" s="28"/>
      <c r="Q34" s="29"/>
      <c r="R34" s="28"/>
      <c r="S34" s="29"/>
      <c r="T34" s="30"/>
    </row>
    <row r="35" spans="10:20" s="6" customFormat="1" ht="15" customHeight="1">
      <c r="J35" s="28"/>
      <c r="L35" s="28"/>
      <c r="Q35" s="29"/>
      <c r="R35" s="28"/>
      <c r="S35" s="29"/>
      <c r="T35" s="30"/>
    </row>
    <row r="36" spans="1:22" s="6" customFormat="1" ht="15" customHeight="1">
      <c r="A36" s="47"/>
      <c r="B36" s="47"/>
      <c r="C36" s="47"/>
      <c r="D36" s="47"/>
      <c r="E36" s="47"/>
      <c r="F36" s="47"/>
      <c r="G36" s="47"/>
      <c r="H36" s="32"/>
      <c r="I36" s="32"/>
      <c r="J36" s="33"/>
      <c r="K36" s="32"/>
      <c r="L36" s="49"/>
      <c r="M36" s="32"/>
      <c r="N36" s="32"/>
      <c r="O36" s="32"/>
      <c r="P36" s="32"/>
      <c r="Q36" s="34"/>
      <c r="R36" s="33"/>
      <c r="S36" s="34"/>
      <c r="T36" s="35"/>
      <c r="U36" s="32"/>
      <c r="V36" s="32"/>
    </row>
    <row r="37" spans="10:20" s="6" customFormat="1" ht="15" customHeight="1">
      <c r="J37" s="28"/>
      <c r="L37" s="28"/>
      <c r="Q37" s="29"/>
      <c r="R37" s="28"/>
      <c r="S37" s="29"/>
      <c r="T37" s="30"/>
    </row>
    <row r="38" spans="1:20" s="6" customFormat="1" ht="15" customHeight="1">
      <c r="A38" s="6" t="s">
        <v>24</v>
      </c>
      <c r="E38" s="6" t="s">
        <v>24</v>
      </c>
      <c r="G38" s="6" t="s">
        <v>24</v>
      </c>
      <c r="J38" s="28"/>
      <c r="L38" s="6" t="s">
        <v>24</v>
      </c>
      <c r="P38" s="6" t="s">
        <v>24</v>
      </c>
      <c r="Q38" s="29"/>
      <c r="S38" s="6" t="s">
        <v>24</v>
      </c>
      <c r="T38" s="30"/>
    </row>
    <row r="39" spans="5:20" s="6" customFormat="1" ht="15" customHeight="1">
      <c r="E39"/>
      <c r="G39"/>
      <c r="J39"/>
      <c r="L39" s="28"/>
      <c r="Q39" s="29"/>
      <c r="R39" s="28"/>
      <c r="S39" s="29"/>
      <c r="T39" s="30"/>
    </row>
    <row r="40" spans="1:22" ht="15" customHeight="1">
      <c r="A40" s="51"/>
      <c r="B40" s="51"/>
      <c r="C40" s="18"/>
      <c r="D40" s="39"/>
      <c r="E40" s="11"/>
      <c r="F40" s="62"/>
      <c r="G40" s="11"/>
      <c r="H40" s="18"/>
      <c r="I40" s="18"/>
      <c r="J40" s="11"/>
      <c r="K40" s="62"/>
      <c r="L40" s="36"/>
      <c r="M40" s="18"/>
      <c r="N40" s="18"/>
      <c r="O40" s="18"/>
      <c r="P40" s="18"/>
      <c r="Q40" s="37"/>
      <c r="R40" s="36"/>
      <c r="S40" s="37"/>
      <c r="T40" s="38"/>
      <c r="U40" s="18"/>
      <c r="V40" s="18"/>
    </row>
  </sheetData>
  <hyperlinks>
    <hyperlink ref="M31" r:id="rId1" display="mailto:kansli@styrkelyft.se"/>
  </hyperlinks>
  <printOptions/>
  <pageMargins left="0.7874015748031497" right="0.5905511811023623" top="0.5905511811023623" bottom="0.3937007874015748" header="0.5118110236220472" footer="0.5118110236220472"/>
  <pageSetup fitToHeight="1" fitToWidth="1" horizontalDpi="300" verticalDpi="300" orientation="landscape" paperSize="9" scale="66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pane ySplit="2" topLeftCell="BM18" activePane="bottomLeft" state="frozen"/>
      <selection pane="topLeft" activeCell="A1" sqref="A1"/>
      <selection pane="bottomLeft" activeCell="N29" sqref="N29"/>
    </sheetView>
  </sheetViews>
  <sheetFormatPr defaultColWidth="9.140625" defaultRowHeight="12.75"/>
  <sheetData>
    <row r="1" ht="12.75">
      <c r="A1" t="s">
        <v>36</v>
      </c>
    </row>
    <row r="2" spans="1:11" ht="12.75">
      <c r="A2" t="s">
        <v>37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Ulf</cp:lastModifiedBy>
  <cp:lastPrinted>2005-12-29T21:40:04Z</cp:lastPrinted>
  <dcterms:created xsi:type="dcterms:W3CDTF">2001-03-16T17:29:22Z</dcterms:created>
  <dcterms:modified xsi:type="dcterms:W3CDTF">2008-12-14T07:15:22Z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